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伊佩東西\版主國中國小菜單\版主.國中.國小\國中\埔鹽\"/>
    </mc:Choice>
  </mc:AlternateContent>
  <bookViews>
    <workbookView xWindow="0" yWindow="0" windowWidth="19416" windowHeight="9336" activeTab="4"/>
  </bookViews>
  <sheets>
    <sheet name="108.12月菜單" sheetId="20" r:id="rId1"/>
    <sheet name="第一週明細" sheetId="3" r:id="rId2"/>
    <sheet name="第二週明細" sheetId="4" r:id="rId3"/>
    <sheet name="第三週明細" sheetId="7" r:id="rId4"/>
    <sheet name="第四週明細  " sheetId="25" r:id="rId5"/>
    <sheet name="第五週明細 " sheetId="8" r:id="rId6"/>
  </sheets>
  <calcPr calcId="152511"/>
</workbook>
</file>

<file path=xl/calcChain.xml><?xml version="1.0" encoding="utf-8"?>
<calcChain xmlns="http://schemas.openxmlformats.org/spreadsheetml/2006/main">
  <c r="S13" i="8" l="1"/>
  <c r="P13" i="8"/>
  <c r="M13" i="8"/>
  <c r="J13" i="8"/>
  <c r="G13" i="8"/>
  <c r="D13" i="8"/>
  <c r="G46" i="20" l="1"/>
  <c r="I45" i="20"/>
  <c r="W20" i="25"/>
  <c r="I46" i="20" l="1"/>
  <c r="W20" i="8"/>
  <c r="G45" i="20" l="1"/>
  <c r="S5" i="25" l="1"/>
  <c r="P5" i="25"/>
  <c r="M5" i="25"/>
  <c r="J5" i="25"/>
  <c r="G5" i="25"/>
  <c r="D5" i="25"/>
  <c r="S37" i="25" l="1"/>
  <c r="P37" i="25"/>
  <c r="M37" i="25"/>
  <c r="J37" i="25"/>
  <c r="G37" i="25"/>
  <c r="D37" i="25"/>
  <c r="S29" i="25"/>
  <c r="P29" i="25"/>
  <c r="M29" i="25"/>
  <c r="J29" i="25"/>
  <c r="G29" i="25"/>
  <c r="D29" i="25"/>
  <c r="S21" i="25"/>
  <c r="P21" i="25"/>
  <c r="M21" i="25"/>
  <c r="J21" i="25"/>
  <c r="G21" i="25"/>
  <c r="D21" i="25"/>
  <c r="S13" i="25"/>
  <c r="P13" i="25"/>
  <c r="M13" i="25"/>
  <c r="J13" i="25"/>
  <c r="G13" i="25"/>
  <c r="D13" i="25"/>
  <c r="AE42" i="25"/>
  <c r="AD41" i="25"/>
  <c r="AE40" i="25"/>
  <c r="AC40" i="25"/>
  <c r="AD39" i="25"/>
  <c r="AC39" i="25"/>
  <c r="AE38" i="25"/>
  <c r="AC38" i="25"/>
  <c r="S37" i="20"/>
  <c r="AE34" i="25"/>
  <c r="AD33" i="25"/>
  <c r="AF33" i="25" s="1"/>
  <c r="AE32" i="25"/>
  <c r="AC32" i="25"/>
  <c r="Q36" i="20"/>
  <c r="AD31" i="25"/>
  <c r="AD35" i="25" s="1"/>
  <c r="AC31" i="25"/>
  <c r="AE30" i="25"/>
  <c r="AC30" i="25"/>
  <c r="AE26" i="25"/>
  <c r="M37" i="20"/>
  <c r="AD25" i="25"/>
  <c r="AF25" i="25" s="1"/>
  <c r="AE24" i="25"/>
  <c r="AC24" i="25"/>
  <c r="M36" i="20"/>
  <c r="AD23" i="25"/>
  <c r="AD27" i="25" s="1"/>
  <c r="AC23" i="25"/>
  <c r="AE22" i="25"/>
  <c r="AC22" i="25"/>
  <c r="K37" i="20"/>
  <c r="AE18" i="25"/>
  <c r="I37" i="20"/>
  <c r="AD17" i="25"/>
  <c r="AE16" i="25"/>
  <c r="AC16" i="25"/>
  <c r="I36" i="20"/>
  <c r="AD15" i="25"/>
  <c r="AC15" i="25"/>
  <c r="AE14" i="25"/>
  <c r="AC14" i="25"/>
  <c r="G37" i="20"/>
  <c r="AE10" i="25"/>
  <c r="E37" i="20"/>
  <c r="AD9" i="25"/>
  <c r="AF9" i="25" s="1"/>
  <c r="AE8" i="25"/>
  <c r="AC8" i="25"/>
  <c r="AD7" i="25"/>
  <c r="AC7" i="25"/>
  <c r="AF6" i="25"/>
  <c r="AE6" i="25"/>
  <c r="AC6" i="25"/>
  <c r="C37" i="20"/>
  <c r="AF8" i="25" l="1"/>
  <c r="AF16" i="25"/>
  <c r="AF32" i="25"/>
  <c r="AF15" i="25"/>
  <c r="AD19" i="25"/>
  <c r="AC11" i="25"/>
  <c r="AC19" i="25"/>
  <c r="AF19" i="25" s="1"/>
  <c r="AD20" i="25" s="1"/>
  <c r="AC43" i="25"/>
  <c r="AE19" i="25"/>
  <c r="AE43" i="25"/>
  <c r="W12" i="25"/>
  <c r="AF38" i="25"/>
  <c r="AE27" i="25"/>
  <c r="AC35" i="25"/>
  <c r="AF39" i="25"/>
  <c r="AD43" i="25"/>
  <c r="AF7" i="25"/>
  <c r="AE11" i="25"/>
  <c r="AC27" i="25"/>
  <c r="AF31" i="25"/>
  <c r="AE35" i="25"/>
  <c r="AF40" i="25"/>
  <c r="W44" i="25"/>
  <c r="U37" i="20"/>
  <c r="U36" i="20"/>
  <c r="Q37" i="20"/>
  <c r="W36" i="25"/>
  <c r="O37" i="20"/>
  <c r="W28" i="25"/>
  <c r="G36" i="20"/>
  <c r="E36" i="20"/>
  <c r="AD11" i="25"/>
  <c r="AF11" i="25" s="1"/>
  <c r="AE12" i="25" s="1"/>
  <c r="AF14" i="25"/>
  <c r="AF24" i="25"/>
  <c r="AF17" i="25"/>
  <c r="AF22" i="25"/>
  <c r="AF23" i="25"/>
  <c r="AF41" i="25"/>
  <c r="AF30" i="25"/>
  <c r="S13" i="4"/>
  <c r="C36" i="20" l="1"/>
  <c r="AF43" i="25"/>
  <c r="AC44" i="25" s="1"/>
  <c r="AF27" i="25"/>
  <c r="AC28" i="25"/>
  <c r="AE28" i="25"/>
  <c r="AD28" i="25"/>
  <c r="AE20" i="25"/>
  <c r="AF35" i="25"/>
  <c r="AC36" i="25" s="1"/>
  <c r="S36" i="20"/>
  <c r="O36" i="20"/>
  <c r="K36" i="20"/>
  <c r="AC20" i="25"/>
  <c r="AC12" i="25"/>
  <c r="AD12" i="25"/>
  <c r="AE44" i="25" l="1"/>
  <c r="AD44" i="25"/>
  <c r="AE36" i="25"/>
  <c r="AD36" i="25"/>
  <c r="M37" i="4" l="1"/>
  <c r="S5" i="8" l="1"/>
  <c r="P5" i="8"/>
  <c r="M5" i="8"/>
  <c r="J5" i="8"/>
  <c r="G5" i="8"/>
  <c r="D5" i="8"/>
  <c r="S37" i="7"/>
  <c r="P37" i="7"/>
  <c r="M37" i="7"/>
  <c r="J37" i="7"/>
  <c r="G37" i="7"/>
  <c r="D37" i="7"/>
  <c r="S29" i="7"/>
  <c r="P29" i="7"/>
  <c r="M29" i="7"/>
  <c r="J29" i="7"/>
  <c r="G29" i="7"/>
  <c r="D29" i="7"/>
  <c r="M21" i="7"/>
  <c r="S21" i="7"/>
  <c r="P21" i="7"/>
  <c r="J21" i="7"/>
  <c r="G21" i="7"/>
  <c r="D21" i="7"/>
  <c r="S13" i="7"/>
  <c r="P13" i="7"/>
  <c r="M13" i="7"/>
  <c r="J13" i="7"/>
  <c r="G13" i="7"/>
  <c r="D13" i="7"/>
  <c r="S5" i="7"/>
  <c r="P5" i="7"/>
  <c r="M5" i="7"/>
  <c r="J5" i="7"/>
  <c r="G5" i="7"/>
  <c r="D5" i="7"/>
  <c r="S37" i="4"/>
  <c r="P37" i="4"/>
  <c r="J37" i="4"/>
  <c r="G37" i="4"/>
  <c r="D37" i="4"/>
  <c r="S29" i="4"/>
  <c r="P29" i="4"/>
  <c r="M29" i="4"/>
  <c r="J29" i="4"/>
  <c r="G29" i="4"/>
  <c r="D29" i="4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J29" i="3"/>
  <c r="J21" i="3"/>
  <c r="S37" i="3"/>
  <c r="P37" i="3"/>
  <c r="M37" i="3"/>
  <c r="J37" i="3"/>
  <c r="G37" i="3"/>
  <c r="D37" i="3"/>
  <c r="S29" i="3"/>
  <c r="P29" i="3"/>
  <c r="M29" i="3"/>
  <c r="G29" i="3"/>
  <c r="D29" i="3"/>
  <c r="D21" i="3"/>
  <c r="G21" i="3"/>
  <c r="M21" i="3"/>
  <c r="P21" i="3"/>
  <c r="S21" i="3"/>
  <c r="S13" i="3"/>
  <c r="P13" i="3"/>
  <c r="M13" i="3"/>
  <c r="J13" i="3"/>
  <c r="G13" i="3"/>
  <c r="D13" i="3"/>
  <c r="J5" i="3"/>
  <c r="G5" i="3"/>
  <c r="I10" i="20"/>
  <c r="I9" i="20"/>
  <c r="G10" i="20"/>
  <c r="E10" i="20"/>
  <c r="E9" i="20"/>
  <c r="C10" i="20"/>
  <c r="S5" i="3"/>
  <c r="P5" i="3"/>
  <c r="M5" i="3"/>
  <c r="D5" i="3"/>
  <c r="W20" i="7" l="1"/>
  <c r="W36" i="7"/>
  <c r="W12" i="8"/>
  <c r="W44" i="7"/>
  <c r="W28" i="7"/>
  <c r="W12" i="7"/>
  <c r="W44" i="4"/>
  <c r="W36" i="4"/>
  <c r="W28" i="4"/>
  <c r="W20" i="4"/>
  <c r="W12" i="4"/>
  <c r="W20" i="3"/>
  <c r="G9" i="20" s="1"/>
  <c r="W12" i="3"/>
  <c r="C9" i="20" s="1"/>
  <c r="K19" i="20" l="1"/>
  <c r="E46" i="20" l="1"/>
  <c r="C46" i="20"/>
  <c r="U19" i="20" l="1"/>
  <c r="U18" i="20"/>
  <c r="S19" i="20"/>
  <c r="Q18" i="20" l="1"/>
  <c r="Q19" i="20" l="1"/>
  <c r="O28" i="20" l="1"/>
  <c r="I18" i="20"/>
  <c r="M9" i="20"/>
  <c r="U9" i="20" l="1"/>
  <c r="U27" i="20" l="1"/>
  <c r="Q27" i="20"/>
  <c r="M27" i="20"/>
  <c r="M18" i="20"/>
  <c r="E27" i="20" l="1"/>
  <c r="U28" i="20" l="1"/>
  <c r="Q28" i="20"/>
  <c r="I27" i="20"/>
  <c r="E19" i="20"/>
  <c r="O10" i="20"/>
  <c r="K10" i="20"/>
  <c r="M10" i="20"/>
  <c r="E45" i="20" l="1"/>
  <c r="S28" i="20"/>
  <c r="M28" i="20"/>
  <c r="K28" i="20"/>
  <c r="I28" i="20"/>
  <c r="O19" i="20"/>
  <c r="M19" i="20"/>
  <c r="I19" i="20"/>
  <c r="G19" i="20"/>
  <c r="E18" i="20"/>
  <c r="C19" i="20"/>
  <c r="U10" i="20"/>
  <c r="Q10" i="20"/>
  <c r="Q9" i="20"/>
  <c r="G28" i="20" l="1"/>
  <c r="C28" i="20"/>
  <c r="E28" i="20"/>
  <c r="S18" i="20"/>
  <c r="W44" i="3"/>
  <c r="S10" i="20"/>
  <c r="W36" i="3"/>
  <c r="W28" i="3"/>
  <c r="G27" i="20" l="1"/>
  <c r="K18" i="20"/>
  <c r="O27" i="20"/>
  <c r="O18" i="20"/>
  <c r="G18" i="20"/>
  <c r="C45" i="20"/>
  <c r="C27" i="20"/>
  <c r="S27" i="20"/>
  <c r="K27" i="20"/>
  <c r="C18" i="20"/>
  <c r="S9" i="20"/>
  <c r="O9" i="20"/>
  <c r="K9" i="20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/>
  <c r="AC28" i="8" l="1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D11" i="7" s="1"/>
  <c r="AC7" i="7"/>
  <c r="AE6" i="7"/>
  <c r="AC6" i="7"/>
  <c r="AD35" i="7" l="1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C28" i="7"/>
  <c r="AF35" i="7"/>
  <c r="AE36" i="7" s="1"/>
  <c r="AD28" i="7" l="1"/>
  <c r="AD12" i="7"/>
  <c r="AC20" i="7"/>
  <c r="AE12" i="7"/>
  <c r="AC44" i="7"/>
  <c r="AE20" i="7"/>
  <c r="AD44" i="7"/>
  <c r="AD36" i="7"/>
  <c r="AC36" i="7"/>
  <c r="AC14" i="3" l="1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2" i="4" l="1"/>
  <c r="AE35" i="4"/>
  <c r="AD11" i="4"/>
  <c r="AE43" i="4"/>
  <c r="AF16" i="4"/>
  <c r="AF15" i="4"/>
  <c r="AF7" i="4"/>
  <c r="AF15" i="3"/>
  <c r="AF24" i="4"/>
  <c r="AF22" i="4"/>
  <c r="AF14" i="4"/>
  <c r="AF8" i="4"/>
  <c r="AF38" i="4"/>
  <c r="AF39" i="4"/>
  <c r="AF31" i="4"/>
  <c r="AF23" i="4"/>
  <c r="AD19" i="4"/>
  <c r="AE11" i="4"/>
  <c r="AC19" i="4"/>
  <c r="AC27" i="4"/>
  <c r="AF40" i="4"/>
  <c r="AC43" i="4"/>
  <c r="AC35" i="4"/>
  <c r="AE27" i="4"/>
  <c r="AF39" i="3"/>
  <c r="AD43" i="4"/>
  <c r="AD35" i="4"/>
  <c r="AE19" i="4"/>
  <c r="AF6" i="4"/>
  <c r="AF30" i="4"/>
  <c r="AD27" i="4"/>
  <c r="AC11" i="4"/>
  <c r="AF24" i="3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19" i="4" l="1"/>
  <c r="AC20" i="4" s="1"/>
  <c r="AF35" i="4"/>
  <c r="AD36" i="4" s="1"/>
  <c r="AF43" i="4"/>
  <c r="AE44" i="4" s="1"/>
  <c r="AF35" i="3"/>
  <c r="AC36" i="3" s="1"/>
  <c r="AF27" i="3"/>
  <c r="AD28" i="3" s="1"/>
  <c r="AF11" i="4"/>
  <c r="AC12" i="4" s="1"/>
  <c r="AF27" i="4"/>
  <c r="AF43" i="3"/>
  <c r="AE44" i="3" s="1"/>
  <c r="AF19" i="3"/>
  <c r="AD36" i="3" l="1"/>
  <c r="AC36" i="4"/>
  <c r="AE36" i="4"/>
  <c r="AC28" i="3"/>
  <c r="AD20" i="4"/>
  <c r="AC44" i="4"/>
  <c r="AE20" i="4"/>
  <c r="AD44" i="4"/>
  <c r="AE28" i="3"/>
  <c r="AE36" i="3"/>
  <c r="AC28" i="4"/>
  <c r="AE28" i="4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<sst xmlns="http://schemas.openxmlformats.org/spreadsheetml/2006/main" count="1434" uniqueCount="452">
  <si>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</si>
  <si>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</si>
  <si>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</si>
  <si>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</si>
  <si>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</si>
  <si>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</si>
  <si>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</si>
  <si>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</si>
  <si>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</si>
  <si>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</si>
  <si>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</si>
  <si>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</si>
  <si>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</si>
  <si>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</si>
  <si>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</si>
  <si>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</si>
  <si>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</si>
  <si>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</si>
  <si>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</si>
  <si>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</si>
  <si>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</si>
  <si>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</si>
  <si>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</si>
  <si>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</si>
  <si>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</si>
  <si>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</si>
  <si>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</si>
  <si>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</si>
  <si>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</si>
  <si>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</si>
  <si>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</si>
  <si>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</si>
  <si>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</si>
  <si>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</si>
  <si>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</si>
  <si>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</si>
  <si>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</si>
  <si>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</si>
  <si>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</si>
  <si>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</si>
  <si>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</si>
  <si>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</si>
  <si>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</si>
  <si>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</si>
  <si>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</si>
  <si>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</si>
  <si>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</si>
  <si>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</si>
  <si>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</si>
  <si>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香Q米飯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</si>
  <si>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</si>
  <si>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</si>
  <si>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</si>
  <si>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</si>
  <si>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煮</t>
    <phoneticPr fontId="19" type="noConversion"/>
  </si>
  <si>
    <t>蒸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</si>
  <si>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</si>
  <si>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</si>
  <si>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</si>
  <si>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五穀米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</si>
  <si>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</si>
  <si>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</si>
  <si>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</si>
  <si>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洋蔥</t>
    <phoneticPr fontId="19" type="noConversion"/>
  </si>
  <si>
    <t>煮</t>
    <phoneticPr fontId="19" type="noConversion"/>
  </si>
  <si>
    <t>生鮮豬絞肉</t>
    <phoneticPr fontId="19" type="noConversion"/>
  </si>
  <si>
    <t>高麗菜</t>
    <phoneticPr fontId="19" type="noConversion"/>
  </si>
  <si>
    <t>麵條</t>
    <phoneticPr fontId="19" type="noConversion"/>
  </si>
  <si>
    <t>白米</t>
    <phoneticPr fontId="19" type="noConversion"/>
  </si>
  <si>
    <t>白蘿蔔</t>
    <phoneticPr fontId="19" type="noConversion"/>
  </si>
  <si>
    <t>白米</t>
    <phoneticPr fontId="19" type="noConversion"/>
  </si>
  <si>
    <t>白米</t>
    <phoneticPr fontId="19" type="noConversion"/>
  </si>
  <si>
    <t>生鮮豬肉</t>
    <phoneticPr fontId="19" type="noConversion"/>
  </si>
  <si>
    <t>煮</t>
    <phoneticPr fontId="19" type="noConversion"/>
  </si>
  <si>
    <t>白米</t>
    <phoneticPr fontId="19" type="noConversion"/>
  </si>
  <si>
    <t>蔬菜</t>
    <phoneticPr fontId="19" type="noConversion"/>
  </si>
  <si>
    <t>雞蛋</t>
    <phoneticPr fontId="19" type="noConversion"/>
  </si>
  <si>
    <t>地瓜飯</t>
    <phoneticPr fontId="19" type="noConversion"/>
  </si>
  <si>
    <t>地瓜飯</t>
    <phoneticPr fontId="19" type="noConversion"/>
  </si>
  <si>
    <t>地瓜飯</t>
    <phoneticPr fontId="19" type="noConversion"/>
  </si>
  <si>
    <t>地瓜</t>
    <phoneticPr fontId="19" type="noConversion"/>
  </si>
  <si>
    <t>地瓜</t>
    <phoneticPr fontId="19" type="noConversion"/>
  </si>
  <si>
    <t>香Q米飯</t>
    <phoneticPr fontId="19" type="noConversion"/>
  </si>
  <si>
    <t>香Q米飯</t>
    <phoneticPr fontId="19" type="noConversion"/>
  </si>
  <si>
    <t>星期三</t>
    <phoneticPr fontId="19" type="noConversion"/>
  </si>
  <si>
    <t>星期四</t>
    <phoneticPr fontId="19" type="noConversion"/>
  </si>
  <si>
    <t>深色蔬菜</t>
    <phoneticPr fontId="19" type="noConversion"/>
  </si>
  <si>
    <t>淺色蔬菜</t>
    <phoneticPr fontId="19" type="noConversion"/>
  </si>
  <si>
    <t>義大利麵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</si>
  <si>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</si>
  <si>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</si>
  <si>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</si>
  <si>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</si>
  <si>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煮</t>
    <phoneticPr fontId="19" type="noConversion"/>
  </si>
  <si>
    <t>白米</t>
    <phoneticPr fontId="19" type="noConversion"/>
  </si>
  <si>
    <t>白米</t>
    <phoneticPr fontId="19" type="noConversion"/>
  </si>
  <si>
    <t>地瓜</t>
    <phoneticPr fontId="19" type="noConversion"/>
  </si>
  <si>
    <t>煮</t>
    <phoneticPr fontId="19" type="noConversion"/>
  </si>
  <si>
    <t>香Q米飯</t>
    <phoneticPr fontId="19" type="noConversion"/>
  </si>
  <si>
    <t>深色蔬菜</t>
    <phoneticPr fontId="19" type="noConversion"/>
  </si>
  <si>
    <t>星期五</t>
    <phoneticPr fontId="19" type="noConversion"/>
  </si>
  <si>
    <t>煮</t>
    <phoneticPr fontId="19" type="noConversion"/>
  </si>
  <si>
    <t>炒</t>
    <phoneticPr fontId="19" type="noConversion"/>
  </si>
  <si>
    <t>蔬菜</t>
    <phoneticPr fontId="19" type="noConversion"/>
  </si>
  <si>
    <t>紅蘿蔔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</si>
  <si>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</si>
  <si>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</si>
  <si>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</si>
  <si>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翅小腿</t>
    <phoneticPr fontId="19" type="noConversion"/>
  </si>
  <si>
    <t>煮</t>
    <phoneticPr fontId="19" type="noConversion"/>
  </si>
  <si>
    <t>淺色蔬菜</t>
    <phoneticPr fontId="19" type="noConversion"/>
  </si>
  <si>
    <t>深色蔬菜</t>
    <phoneticPr fontId="19" type="noConversion"/>
  </si>
  <si>
    <t>麥片飯</t>
    <phoneticPr fontId="19" type="noConversion"/>
  </si>
  <si>
    <t>糙米飯</t>
    <phoneticPr fontId="19" type="noConversion"/>
  </si>
  <si>
    <t>煮</t>
    <phoneticPr fontId="19" type="noConversion"/>
  </si>
  <si>
    <t>煮</t>
    <phoneticPr fontId="19" type="noConversion"/>
  </si>
  <si>
    <t>榨菜絲</t>
    <phoneticPr fontId="19" type="noConversion"/>
  </si>
  <si>
    <t>生鮮豬肉</t>
    <phoneticPr fontId="19" type="noConversion"/>
  </si>
  <si>
    <t>薑</t>
    <phoneticPr fontId="19" type="noConversion"/>
  </si>
  <si>
    <t>生鮮雞肉</t>
    <phoneticPr fontId="19" type="noConversion"/>
  </si>
  <si>
    <t>麥片</t>
    <phoneticPr fontId="19" type="noConversion"/>
  </si>
  <si>
    <t>紅蘿蔔</t>
    <phoneticPr fontId="19" type="noConversion"/>
  </si>
  <si>
    <t>味噌</t>
    <phoneticPr fontId="19" type="noConversion"/>
  </si>
  <si>
    <t>海芽</t>
    <phoneticPr fontId="19" type="noConversion"/>
  </si>
  <si>
    <t>薑</t>
    <phoneticPr fontId="19" type="noConversion"/>
  </si>
  <si>
    <t>青豆仁</t>
    <phoneticPr fontId="19" type="noConversion"/>
  </si>
  <si>
    <t>生鮮豬肉</t>
    <phoneticPr fontId="19" type="noConversion"/>
  </si>
  <si>
    <t>糙米</t>
    <phoneticPr fontId="19" type="noConversion"/>
  </si>
  <si>
    <t>醃</t>
    <phoneticPr fontId="19" type="noConversion"/>
  </si>
  <si>
    <t>味噌</t>
    <phoneticPr fontId="19" type="noConversion"/>
  </si>
  <si>
    <t>金茸三絲湯</t>
    <phoneticPr fontId="19" type="noConversion"/>
  </si>
  <si>
    <t>煮</t>
    <phoneticPr fontId="19" type="noConversion"/>
  </si>
  <si>
    <t>金針菇</t>
    <phoneticPr fontId="19" type="noConversion"/>
  </si>
  <si>
    <t>美白菇</t>
    <phoneticPr fontId="19" type="noConversion"/>
  </si>
  <si>
    <t>紅蘿蔔</t>
    <phoneticPr fontId="19" type="noConversion"/>
  </si>
  <si>
    <t>木耳</t>
    <phoneticPr fontId="19" type="noConversion"/>
  </si>
  <si>
    <t>海</t>
    <phoneticPr fontId="19" type="noConversion"/>
  </si>
  <si>
    <t>玉米蛋花湯</t>
    <phoneticPr fontId="19" type="noConversion"/>
  </si>
  <si>
    <t>鮮蔬湯</t>
    <phoneticPr fontId="19" type="noConversion"/>
  </si>
  <si>
    <t>黑胡椒肉醬麵</t>
    <phoneticPr fontId="19" type="noConversion"/>
  </si>
  <si>
    <t>蘿蔔湯</t>
    <phoneticPr fontId="19" type="noConversion"/>
  </si>
  <si>
    <t>高麗菜</t>
    <phoneticPr fontId="19" type="noConversion"/>
  </si>
  <si>
    <t>青豆仁</t>
    <phoneticPr fontId="19" type="noConversion"/>
  </si>
  <si>
    <t>紅蘿蔔</t>
    <phoneticPr fontId="19" type="noConversion"/>
  </si>
  <si>
    <t>生鮮豬肉</t>
    <phoneticPr fontId="19" type="noConversion"/>
  </si>
  <si>
    <t>薑</t>
    <phoneticPr fontId="19" type="noConversion"/>
  </si>
  <si>
    <t>煮</t>
    <phoneticPr fontId="19" type="noConversion"/>
  </si>
  <si>
    <t>蘿蔔湯</t>
    <phoneticPr fontId="19" type="noConversion"/>
  </si>
  <si>
    <t>12月2日(一)</t>
    <phoneticPr fontId="19" type="noConversion"/>
  </si>
  <si>
    <t>12月3日(二)</t>
    <phoneticPr fontId="19" type="noConversion"/>
  </si>
  <si>
    <t>12月4日(三)</t>
    <phoneticPr fontId="19" type="noConversion"/>
  </si>
  <si>
    <t>12月5日(四)</t>
    <phoneticPr fontId="19" type="noConversion"/>
  </si>
  <si>
    <t>12月6(五)</t>
    <phoneticPr fontId="19" type="noConversion"/>
  </si>
  <si>
    <t>榨菜肉絲湯(醃)</t>
    <phoneticPr fontId="19" type="noConversion"/>
  </si>
  <si>
    <t>鴿蛋魷魚羹(海)</t>
    <phoneticPr fontId="19" type="noConversion"/>
  </si>
  <si>
    <t>小米飯</t>
    <phoneticPr fontId="19" type="noConversion"/>
  </si>
  <si>
    <t>鮮嫩豬排</t>
    <phoneticPr fontId="19" type="noConversion"/>
  </si>
  <si>
    <t>泰式椒麻雞</t>
    <phoneticPr fontId="19" type="noConversion"/>
  </si>
  <si>
    <t>紫菜蛋花湯</t>
    <phoneticPr fontId="19" type="noConversion"/>
  </si>
  <si>
    <t>招牌嫩雞腿</t>
    <phoneticPr fontId="19" type="noConversion"/>
  </si>
  <si>
    <t>三杯米血丁(冷)</t>
    <phoneticPr fontId="19" type="noConversion"/>
  </si>
  <si>
    <t>糯米腸(冷)</t>
    <phoneticPr fontId="19" type="noConversion"/>
  </si>
  <si>
    <t>深色蔬菜</t>
    <phoneticPr fontId="19" type="noConversion"/>
  </si>
  <si>
    <t>淺色蔬菜</t>
    <phoneticPr fontId="19" type="noConversion"/>
  </si>
  <si>
    <t>玉米蛋花湯</t>
    <phoneticPr fontId="19" type="noConversion"/>
  </si>
  <si>
    <t>醬燒梅花肉(醃)</t>
    <phoneticPr fontId="19" type="noConversion"/>
  </si>
  <si>
    <t>古早味烤香腸(加)</t>
    <phoneticPr fontId="19" type="noConversion"/>
  </si>
  <si>
    <t>芝麻脆皮雞翅</t>
    <phoneticPr fontId="19" type="noConversion"/>
  </si>
  <si>
    <t>泡菜肉片</t>
    <phoneticPr fontId="19" type="noConversion"/>
  </si>
  <si>
    <t>京醬肉絲</t>
    <phoneticPr fontId="19" type="noConversion"/>
  </si>
  <si>
    <t>麵線糊湯(芡)</t>
    <phoneticPr fontId="19" type="noConversion"/>
  </si>
  <si>
    <t>蕃茄豆腐蛋(豆)</t>
    <phoneticPr fontId="19" type="noConversion"/>
  </si>
  <si>
    <t>香菇麻油拌飯</t>
    <phoneticPr fontId="19" type="noConversion"/>
  </si>
  <si>
    <t>茄汁雞米花</t>
    <phoneticPr fontId="19" type="noConversion"/>
  </si>
  <si>
    <t>蒜香雞翅</t>
    <phoneticPr fontId="19" type="noConversion"/>
  </si>
  <si>
    <t>古都肉燥(醃)</t>
    <phoneticPr fontId="19" type="noConversion"/>
  </si>
  <si>
    <t>迷迭雞丁</t>
    <phoneticPr fontId="19" type="noConversion"/>
  </si>
  <si>
    <t>壽喜肉片</t>
    <phoneticPr fontId="19" type="noConversion"/>
  </si>
  <si>
    <t>竹筍湯</t>
    <phoneticPr fontId="19" type="noConversion"/>
  </si>
  <si>
    <t>味噌豆腐湯(豆)</t>
    <phoneticPr fontId="19" type="noConversion"/>
  </si>
  <si>
    <t>海芽蛋花湯</t>
    <phoneticPr fontId="19" type="noConversion"/>
  </si>
  <si>
    <t>鮮嫩雞排</t>
    <phoneticPr fontId="19" type="noConversion"/>
  </si>
  <si>
    <t>雙色肉丁</t>
    <phoneticPr fontId="19" type="noConversion"/>
  </si>
  <si>
    <t>蒸肉丸子</t>
    <phoneticPr fontId="19" type="noConversion"/>
  </si>
  <si>
    <t>韓式小火鍋</t>
    <phoneticPr fontId="19" type="noConversion"/>
  </si>
  <si>
    <t>菇菇湯</t>
    <phoneticPr fontId="19" type="noConversion"/>
  </si>
  <si>
    <t>滷肉排</t>
    <phoneticPr fontId="19" type="noConversion"/>
  </si>
  <si>
    <t>客家小炒(豆)(海)</t>
    <phoneticPr fontId="19" type="noConversion"/>
  </si>
  <si>
    <t>日式茶碗蒸</t>
    <phoneticPr fontId="19" type="noConversion"/>
  </si>
  <si>
    <t>紫菜蛋花湯</t>
    <phoneticPr fontId="19" type="noConversion"/>
  </si>
  <si>
    <t>洋蔥肉片</t>
    <phoneticPr fontId="19" type="noConversion"/>
  </si>
  <si>
    <t>咖哩雞</t>
    <phoneticPr fontId="19" type="noConversion"/>
  </si>
  <si>
    <t>柴香豆腐湯(豆)</t>
    <phoneticPr fontId="19" type="noConversion"/>
  </si>
  <si>
    <t>薑母燒雞</t>
    <phoneticPr fontId="19" type="noConversion"/>
  </si>
  <si>
    <t>深色蔬菜</t>
    <phoneticPr fontId="19" type="noConversion"/>
  </si>
  <si>
    <t>淺色蔬菜</t>
    <phoneticPr fontId="19" type="noConversion"/>
  </si>
  <si>
    <t>鹹豬肉</t>
    <phoneticPr fontId="19" type="noConversion"/>
  </si>
  <si>
    <t>香菇雞湯</t>
    <phoneticPr fontId="19" type="noConversion"/>
  </si>
  <si>
    <t>鮮筍湯</t>
    <phoneticPr fontId="19" type="noConversion"/>
  </si>
  <si>
    <t>黑胡椒毛豆莢</t>
    <phoneticPr fontId="19" type="noConversion"/>
  </si>
  <si>
    <t>馬鈴薯燉肉</t>
    <phoneticPr fontId="19" type="noConversion"/>
  </si>
  <si>
    <t>日式海芽湯</t>
    <phoneticPr fontId="19" type="noConversion"/>
  </si>
  <si>
    <t>鳳梨肉丁</t>
    <phoneticPr fontId="19" type="noConversion"/>
  </si>
  <si>
    <t>吻魚洋蔥蛋(海)</t>
    <phoneticPr fontId="19" type="noConversion"/>
  </si>
  <si>
    <t>韓式肉片</t>
    <phoneticPr fontId="19" type="noConversion"/>
  </si>
  <si>
    <t>味噌海芽湯</t>
    <phoneticPr fontId="19" type="noConversion"/>
  </si>
  <si>
    <t>12月9日(一)</t>
    <phoneticPr fontId="19" type="noConversion"/>
  </si>
  <si>
    <t>12月10日(二)</t>
    <phoneticPr fontId="19" type="noConversion"/>
  </si>
  <si>
    <t>12月11日(三)</t>
    <phoneticPr fontId="19" type="noConversion"/>
  </si>
  <si>
    <t>12月12日(四)</t>
    <phoneticPr fontId="19" type="noConversion"/>
  </si>
  <si>
    <t>12月13日(五)</t>
    <phoneticPr fontId="19" type="noConversion"/>
  </si>
  <si>
    <t>12月16日(一)</t>
    <phoneticPr fontId="19" type="noConversion"/>
  </si>
  <si>
    <t>12月23日(一)</t>
    <phoneticPr fontId="19" type="noConversion"/>
  </si>
  <si>
    <t>12月30日(一)</t>
    <phoneticPr fontId="19" type="noConversion"/>
  </si>
  <si>
    <t>12月17日(二)</t>
    <phoneticPr fontId="19" type="noConversion"/>
  </si>
  <si>
    <t>12月18日(三)</t>
    <phoneticPr fontId="19" type="noConversion"/>
  </si>
  <si>
    <t>12月19日(四)</t>
    <phoneticPr fontId="19" type="noConversion"/>
  </si>
  <si>
    <t>12月20日(五)</t>
    <phoneticPr fontId="19" type="noConversion"/>
  </si>
  <si>
    <t>12月24日(二)</t>
    <phoneticPr fontId="19" type="noConversion"/>
  </si>
  <si>
    <t>12月25日(三)</t>
    <phoneticPr fontId="19" type="noConversion"/>
  </si>
  <si>
    <t>12月26日(四)</t>
    <phoneticPr fontId="19" type="noConversion"/>
  </si>
  <si>
    <t>12月27日(五)</t>
    <phoneticPr fontId="19" type="noConversion"/>
  </si>
  <si>
    <t>12月31日(二)</t>
    <phoneticPr fontId="19" type="noConversion"/>
  </si>
  <si>
    <t>香酥雞翅(炸)</t>
    <phoneticPr fontId="19" type="noConversion"/>
  </si>
  <si>
    <t>薄皮嫩雞腿</t>
    <phoneticPr fontId="19" type="noConversion"/>
  </si>
  <si>
    <t>瓜仔肉(醃)</t>
    <phoneticPr fontId="19" type="noConversion"/>
  </si>
  <si>
    <t>麥片飯</t>
    <phoneticPr fontId="19" type="noConversion"/>
  </si>
  <si>
    <t>小米飯</t>
    <phoneticPr fontId="19" type="noConversion"/>
  </si>
  <si>
    <t>什錦關東煮(豆)</t>
    <phoneticPr fontId="19" type="noConversion"/>
  </si>
  <si>
    <t>高麗菜飯</t>
    <phoneticPr fontId="19" type="noConversion"/>
  </si>
  <si>
    <t>日式大阪燒</t>
    <phoneticPr fontId="19" type="noConversion"/>
  </si>
  <si>
    <t>客家板條</t>
    <phoneticPr fontId="19" type="noConversion"/>
  </si>
  <si>
    <t>沙茶甜不辣條(加)</t>
    <phoneticPr fontId="19" type="noConversion"/>
  </si>
  <si>
    <t>蒜泥白肉</t>
    <phoneticPr fontId="19" type="noConversion"/>
  </si>
  <si>
    <t>咖哩洋芋</t>
    <phoneticPr fontId="19" type="noConversion"/>
  </si>
  <si>
    <t>淺色蔬菜</t>
    <phoneticPr fontId="19" type="noConversion"/>
  </si>
  <si>
    <t>深色蔬菜</t>
    <phoneticPr fontId="19" type="noConversion"/>
  </si>
  <si>
    <t>蟳絲白花菜(加)</t>
    <phoneticPr fontId="19" type="noConversion"/>
  </si>
  <si>
    <t>手工水餃(冷)</t>
    <phoneticPr fontId="19" type="noConversion"/>
  </si>
  <si>
    <t>彩頭燒</t>
    <phoneticPr fontId="19" type="noConversion"/>
  </si>
  <si>
    <t>洋蔥豬柳</t>
    <phoneticPr fontId="19" type="noConversion"/>
  </si>
  <si>
    <t>星期一</t>
    <phoneticPr fontId="19" type="noConversion"/>
  </si>
  <si>
    <t>米血</t>
    <phoneticPr fontId="19" type="noConversion"/>
  </si>
  <si>
    <t>九層塔</t>
    <phoneticPr fontId="19" type="noConversion"/>
  </si>
  <si>
    <t>薑</t>
    <phoneticPr fontId="19" type="noConversion"/>
  </si>
  <si>
    <t>冷</t>
    <phoneticPr fontId="19" type="noConversion"/>
  </si>
  <si>
    <t>生鮮魷魚</t>
    <phoneticPr fontId="19" type="noConversion"/>
  </si>
  <si>
    <t>鴿蛋</t>
    <phoneticPr fontId="19" type="noConversion"/>
  </si>
  <si>
    <t>海</t>
    <phoneticPr fontId="19" type="noConversion"/>
  </si>
  <si>
    <t>紅蘿蔔</t>
    <phoneticPr fontId="19" type="noConversion"/>
  </si>
  <si>
    <t>木耳</t>
    <phoneticPr fontId="19" type="noConversion"/>
  </si>
  <si>
    <t>金針菇</t>
    <phoneticPr fontId="19" type="noConversion"/>
  </si>
  <si>
    <t>紫菜</t>
    <phoneticPr fontId="19" type="noConversion"/>
  </si>
  <si>
    <t>雞蛋</t>
    <phoneticPr fontId="19" type="noConversion"/>
  </si>
  <si>
    <t>薑</t>
    <phoneticPr fontId="19" type="noConversion"/>
  </si>
  <si>
    <t>小米</t>
    <phoneticPr fontId="19" type="noConversion"/>
  </si>
  <si>
    <t>滷</t>
    <phoneticPr fontId="19" type="noConversion"/>
  </si>
  <si>
    <t>生鮮雞肉</t>
    <phoneticPr fontId="19" type="noConversion"/>
  </si>
  <si>
    <t>洋蔥</t>
    <phoneticPr fontId="19" type="noConversion"/>
  </si>
  <si>
    <t>紅蘿蔔</t>
    <phoneticPr fontId="19" type="noConversion"/>
  </si>
  <si>
    <t>豆芽菜</t>
    <phoneticPr fontId="19" type="noConversion"/>
  </si>
  <si>
    <t>生鮮豬絞肉</t>
    <phoneticPr fontId="19" type="noConversion"/>
  </si>
  <si>
    <t>王子麵</t>
    <phoneticPr fontId="19" type="noConversion"/>
  </si>
  <si>
    <t>豆腐</t>
    <phoneticPr fontId="19" type="noConversion"/>
  </si>
  <si>
    <t>豆</t>
    <phoneticPr fontId="19" type="noConversion"/>
  </si>
  <si>
    <t>煮</t>
    <phoneticPr fontId="19" type="noConversion"/>
  </si>
  <si>
    <t>生鮮豬肉</t>
    <phoneticPr fontId="19" type="noConversion"/>
  </si>
  <si>
    <t>烤</t>
    <phoneticPr fontId="19" type="noConversion"/>
  </si>
  <si>
    <t>糯米</t>
    <phoneticPr fontId="19" type="noConversion"/>
  </si>
  <si>
    <t>冷</t>
    <phoneticPr fontId="19" type="noConversion"/>
  </si>
  <si>
    <t>洋蔥</t>
    <phoneticPr fontId="19" type="noConversion"/>
  </si>
  <si>
    <t>生鮮豬肉</t>
    <phoneticPr fontId="19" type="noConversion"/>
  </si>
  <si>
    <t>玉米粒</t>
    <phoneticPr fontId="19" type="noConversion"/>
  </si>
  <si>
    <t>雞蛋</t>
    <phoneticPr fontId="19" type="noConversion"/>
  </si>
  <si>
    <t>紅蘿蔔</t>
    <phoneticPr fontId="19" type="noConversion"/>
  </si>
  <si>
    <t>青豆仁</t>
    <phoneticPr fontId="19" type="noConversion"/>
  </si>
  <si>
    <t>玉米粒</t>
    <phoneticPr fontId="19" type="noConversion"/>
  </si>
  <si>
    <t>梅乾菜</t>
    <phoneticPr fontId="19" type="noConversion"/>
  </si>
  <si>
    <t>醃</t>
    <phoneticPr fontId="19" type="noConversion"/>
  </si>
  <si>
    <t>煮</t>
    <phoneticPr fontId="19" type="noConversion"/>
  </si>
  <si>
    <t>生鮮豬肉</t>
    <phoneticPr fontId="19" type="noConversion"/>
  </si>
  <si>
    <t>香腸</t>
    <phoneticPr fontId="19" type="noConversion"/>
  </si>
  <si>
    <t>加</t>
    <phoneticPr fontId="19" type="noConversion"/>
  </si>
  <si>
    <t>新鮮竹筍</t>
    <phoneticPr fontId="19" type="noConversion"/>
  </si>
  <si>
    <t>白芝麻</t>
    <phoneticPr fontId="19" type="noConversion"/>
  </si>
  <si>
    <t>辣椒</t>
    <phoneticPr fontId="19" type="noConversion"/>
  </si>
  <si>
    <t>碎蒜</t>
    <phoneticPr fontId="19" type="noConversion"/>
  </si>
  <si>
    <t>雞蛋</t>
    <phoneticPr fontId="19" type="noConversion"/>
  </si>
  <si>
    <t>洋芋</t>
    <phoneticPr fontId="19" type="noConversion"/>
  </si>
  <si>
    <t>紅蘿蔔</t>
    <phoneticPr fontId="19" type="noConversion"/>
  </si>
  <si>
    <t>洋蔥</t>
    <phoneticPr fontId="19" type="noConversion"/>
  </si>
  <si>
    <t>生鮮豬絞肉</t>
    <phoneticPr fontId="19" type="noConversion"/>
  </si>
  <si>
    <t>咖哩</t>
    <phoneticPr fontId="19" type="noConversion"/>
  </si>
  <si>
    <t>炸</t>
    <phoneticPr fontId="19" type="noConversion"/>
  </si>
  <si>
    <t>金針菇</t>
    <phoneticPr fontId="19" type="noConversion"/>
  </si>
  <si>
    <t>海茸</t>
    <phoneticPr fontId="19" type="noConversion"/>
  </si>
  <si>
    <t>九層塔</t>
    <phoneticPr fontId="19" type="noConversion"/>
  </si>
  <si>
    <t>薑</t>
    <phoneticPr fontId="19" type="noConversion"/>
  </si>
  <si>
    <t>紅麵線剪斷</t>
    <phoneticPr fontId="19" type="noConversion"/>
  </si>
  <si>
    <t>木耳</t>
    <phoneticPr fontId="19" type="noConversion"/>
  </si>
  <si>
    <t>炒</t>
    <phoneticPr fontId="19" type="noConversion"/>
  </si>
  <si>
    <t>生鮮鴨肉</t>
    <phoneticPr fontId="19" type="noConversion"/>
  </si>
  <si>
    <t>豆腐</t>
    <phoneticPr fontId="19" type="noConversion"/>
  </si>
  <si>
    <t>雞蛋</t>
    <phoneticPr fontId="19" type="noConversion"/>
  </si>
  <si>
    <t>蕃茄</t>
    <phoneticPr fontId="19" type="noConversion"/>
  </si>
  <si>
    <t>豆</t>
    <phoneticPr fontId="19" type="noConversion"/>
  </si>
  <si>
    <t>木耳</t>
    <phoneticPr fontId="19" type="noConversion"/>
  </si>
  <si>
    <t>扁食</t>
    <phoneticPr fontId="19" type="noConversion"/>
  </si>
  <si>
    <t>豆芽菜</t>
    <phoneticPr fontId="19" type="noConversion"/>
  </si>
  <si>
    <t>海苔扁食(加)</t>
    <phoneticPr fontId="19" type="noConversion"/>
  </si>
  <si>
    <t>海苔</t>
    <phoneticPr fontId="19" type="noConversion"/>
  </si>
  <si>
    <t>雞蛋</t>
    <phoneticPr fontId="19" type="noConversion"/>
  </si>
  <si>
    <t>香菇絲</t>
    <phoneticPr fontId="19" type="noConversion"/>
  </si>
  <si>
    <t>煮</t>
    <phoneticPr fontId="19" type="noConversion"/>
  </si>
  <si>
    <t>蒸</t>
    <phoneticPr fontId="19" type="noConversion"/>
  </si>
  <si>
    <t>水餃</t>
    <phoneticPr fontId="19" type="noConversion"/>
  </si>
  <si>
    <t>綠花菜</t>
    <phoneticPr fontId="19" type="noConversion"/>
  </si>
  <si>
    <t>生鮮雞肉</t>
    <phoneticPr fontId="19" type="noConversion"/>
  </si>
  <si>
    <t>豆</t>
    <phoneticPr fontId="19" type="noConversion"/>
  </si>
  <si>
    <t>味噌</t>
    <phoneticPr fontId="19" type="noConversion"/>
  </si>
  <si>
    <t>豆腐</t>
    <phoneticPr fontId="19" type="noConversion"/>
  </si>
  <si>
    <t>紅蘿蔔</t>
    <phoneticPr fontId="19" type="noConversion"/>
  </si>
  <si>
    <t>金針菇</t>
    <phoneticPr fontId="19" type="noConversion"/>
  </si>
  <si>
    <t>烤</t>
    <phoneticPr fontId="19" type="noConversion"/>
  </si>
  <si>
    <t>洋蔥</t>
    <phoneticPr fontId="19" type="noConversion"/>
  </si>
  <si>
    <t>油蔥酥</t>
    <phoneticPr fontId="19" type="noConversion"/>
  </si>
  <si>
    <t>生鮮雞翅</t>
    <phoneticPr fontId="19" type="noConversion"/>
  </si>
  <si>
    <t>碎瓜</t>
    <phoneticPr fontId="19" type="noConversion"/>
  </si>
  <si>
    <t>高麗菜</t>
    <phoneticPr fontId="19" type="noConversion"/>
  </si>
  <si>
    <t>紅蘿蔔</t>
    <phoneticPr fontId="19" type="noConversion"/>
  </si>
  <si>
    <t>金針菇</t>
    <phoneticPr fontId="19" type="noConversion"/>
  </si>
  <si>
    <t>辣椒</t>
    <phoneticPr fontId="19" type="noConversion"/>
  </si>
  <si>
    <t>海芽</t>
    <phoneticPr fontId="19" type="noConversion"/>
  </si>
  <si>
    <t>生鮮雞肉</t>
    <phoneticPr fontId="19" type="noConversion"/>
  </si>
  <si>
    <t>洋芋</t>
    <phoneticPr fontId="19" type="noConversion"/>
  </si>
  <si>
    <t>南瓜</t>
    <phoneticPr fontId="19" type="noConversion"/>
  </si>
  <si>
    <t>生鮮豬肉</t>
    <phoneticPr fontId="19" type="noConversion"/>
  </si>
  <si>
    <t>豆芽菜</t>
    <phoneticPr fontId="19" type="noConversion"/>
  </si>
  <si>
    <t>板條</t>
    <phoneticPr fontId="19" type="noConversion"/>
  </si>
  <si>
    <t>韭菜</t>
    <phoneticPr fontId="19" type="noConversion"/>
  </si>
  <si>
    <t>高麗菜</t>
    <phoneticPr fontId="19" type="noConversion"/>
  </si>
  <si>
    <t>紅蘿蔔</t>
    <phoneticPr fontId="19" type="noConversion"/>
  </si>
  <si>
    <t>木耳</t>
    <phoneticPr fontId="19" type="noConversion"/>
  </si>
  <si>
    <t>生鮮雞肉</t>
    <phoneticPr fontId="19" type="noConversion"/>
  </si>
  <si>
    <t>美白菇</t>
    <phoneticPr fontId="19" type="noConversion"/>
  </si>
  <si>
    <t>紫菜</t>
    <phoneticPr fontId="19" type="noConversion"/>
  </si>
  <si>
    <t>滷</t>
    <phoneticPr fontId="19" type="noConversion"/>
  </si>
  <si>
    <t>小魚乾</t>
    <phoneticPr fontId="19" type="noConversion"/>
  </si>
  <si>
    <t>豆干</t>
    <phoneticPr fontId="19" type="noConversion"/>
  </si>
  <si>
    <t>豆</t>
    <phoneticPr fontId="19" type="noConversion"/>
  </si>
  <si>
    <t>炒</t>
    <phoneticPr fontId="19" type="noConversion"/>
  </si>
  <si>
    <t>柴魚片</t>
    <phoneticPr fontId="19" type="noConversion"/>
  </si>
  <si>
    <t>素香鬆</t>
    <phoneticPr fontId="19" type="noConversion"/>
  </si>
  <si>
    <t>沙拉醬</t>
    <phoneticPr fontId="19" type="noConversion"/>
  </si>
  <si>
    <t>杏鮑菇</t>
    <phoneticPr fontId="19" type="noConversion"/>
  </si>
  <si>
    <t>洋蔥</t>
    <phoneticPr fontId="19" type="noConversion"/>
  </si>
  <si>
    <t>甜不辣</t>
    <phoneticPr fontId="19" type="noConversion"/>
  </si>
  <si>
    <t>咖哩</t>
    <phoneticPr fontId="19" type="noConversion"/>
  </si>
  <si>
    <t>柴魚片</t>
    <phoneticPr fontId="19" type="noConversion"/>
  </si>
  <si>
    <t>豆腐</t>
    <phoneticPr fontId="19" type="noConversion"/>
  </si>
  <si>
    <t>生鮮豬肉</t>
    <phoneticPr fontId="19" type="noConversion"/>
  </si>
  <si>
    <t>生鮮雞肉</t>
    <phoneticPr fontId="19" type="noConversion"/>
  </si>
  <si>
    <t>薑</t>
    <phoneticPr fontId="19" type="noConversion"/>
  </si>
  <si>
    <t>年糕</t>
    <phoneticPr fontId="19" type="noConversion"/>
  </si>
  <si>
    <t>辣椒</t>
    <phoneticPr fontId="19" type="noConversion"/>
  </si>
  <si>
    <t>冷</t>
    <phoneticPr fontId="19" type="noConversion"/>
  </si>
  <si>
    <t>辣炒年糕(冷)</t>
    <phoneticPr fontId="19" type="noConversion"/>
  </si>
  <si>
    <t>麥片</t>
    <phoneticPr fontId="19" type="noConversion"/>
  </si>
  <si>
    <t>生鮮翅小腿</t>
    <phoneticPr fontId="19" type="noConversion"/>
  </si>
  <si>
    <t>白花菜</t>
    <phoneticPr fontId="19" type="noConversion"/>
  </si>
  <si>
    <t>蟳絲</t>
    <phoneticPr fontId="19" type="noConversion"/>
  </si>
  <si>
    <t>新鮮竹筍</t>
    <phoneticPr fontId="19" type="noConversion"/>
  </si>
  <si>
    <t>香菇絲</t>
    <phoneticPr fontId="19" type="noConversion"/>
  </si>
  <si>
    <t>生鮮豬絞肉</t>
    <phoneticPr fontId="19" type="noConversion"/>
  </si>
  <si>
    <t>蒜</t>
    <phoneticPr fontId="19" type="noConversion"/>
  </si>
  <si>
    <t>毛豆莢</t>
    <phoneticPr fontId="19" type="noConversion"/>
  </si>
  <si>
    <t>杏鮑菇</t>
    <phoneticPr fontId="19" type="noConversion"/>
  </si>
  <si>
    <t>豆腐丁</t>
    <phoneticPr fontId="19" type="noConversion"/>
  </si>
  <si>
    <t>生鮮雞腿</t>
    <phoneticPr fontId="19" type="noConversion"/>
  </si>
  <si>
    <t>紅蘿蔔</t>
    <phoneticPr fontId="19" type="noConversion"/>
  </si>
  <si>
    <t>海芽</t>
    <phoneticPr fontId="19" type="noConversion"/>
  </si>
  <si>
    <t>鳳梨</t>
    <phoneticPr fontId="19" type="noConversion"/>
  </si>
  <si>
    <t>吻仔魚</t>
    <phoneticPr fontId="19" type="noConversion"/>
  </si>
  <si>
    <t>雞蛋</t>
    <phoneticPr fontId="19" type="noConversion"/>
  </si>
  <si>
    <t>白蘿蔔</t>
    <phoneticPr fontId="19" type="noConversion"/>
  </si>
  <si>
    <t>百頁</t>
    <phoneticPr fontId="19" type="noConversion"/>
  </si>
  <si>
    <t>小米</t>
    <phoneticPr fontId="19" type="noConversion"/>
  </si>
  <si>
    <t>大白菜</t>
    <phoneticPr fontId="19" type="noConversion"/>
  </si>
  <si>
    <t>綠花拌珍菇</t>
    <phoneticPr fontId="19" type="noConversion"/>
  </si>
  <si>
    <t>佛跳牆</t>
    <phoneticPr fontId="19" type="noConversion"/>
  </si>
  <si>
    <t>芝麻嫩雞腿</t>
    <phoneticPr fontId="19" type="noConversion"/>
  </si>
  <si>
    <t>炒三絲</t>
    <phoneticPr fontId="19" type="noConversion"/>
  </si>
  <si>
    <t>鹽酥雞雙拼(炸)</t>
    <phoneticPr fontId="19" type="noConversion"/>
  </si>
  <si>
    <t>玉米蛋</t>
    <phoneticPr fontId="19" type="noConversion"/>
  </si>
  <si>
    <t>蔬菜蛋花湯</t>
    <phoneticPr fontId="19" type="noConversion"/>
  </si>
  <si>
    <t>金針菇</t>
    <phoneticPr fontId="19" type="noConversion"/>
  </si>
  <si>
    <t>鮮筍蛋酥</t>
    <phoneticPr fontId="19" type="noConversion"/>
  </si>
  <si>
    <t>新鮮竹筍</t>
    <phoneticPr fontId="19" type="noConversion"/>
  </si>
  <si>
    <t>金針菇</t>
    <phoneticPr fontId="19" type="noConversion"/>
  </si>
  <si>
    <t>紅蘿蔔</t>
    <phoneticPr fontId="19" type="noConversion"/>
  </si>
  <si>
    <t>雞蛋</t>
    <phoneticPr fontId="19" type="noConversion"/>
  </si>
  <si>
    <t>木耳</t>
    <phoneticPr fontId="19" type="noConversion"/>
  </si>
  <si>
    <t>新鮮桂竹筍</t>
    <phoneticPr fontId="19" type="noConversion"/>
  </si>
  <si>
    <t>芋頭</t>
    <phoneticPr fontId="19" type="noConversion"/>
  </si>
  <si>
    <t>木耳</t>
    <phoneticPr fontId="19" type="noConversion"/>
  </si>
  <si>
    <t>奶皇包(冷)</t>
    <phoneticPr fontId="19" type="noConversion"/>
  </si>
  <si>
    <t>蒸</t>
    <phoneticPr fontId="19" type="noConversion"/>
  </si>
  <si>
    <t>冷</t>
    <phoneticPr fontId="19" type="noConversion"/>
  </si>
  <si>
    <t>奶皇包</t>
    <phoneticPr fontId="19" type="noConversion"/>
  </si>
  <si>
    <t>炸</t>
    <phoneticPr fontId="19" type="noConversion"/>
  </si>
  <si>
    <t>炒</t>
    <phoneticPr fontId="19" type="noConversion"/>
  </si>
  <si>
    <t>豆</t>
    <phoneticPr fontId="19" type="noConversion"/>
  </si>
  <si>
    <t>烤</t>
    <phoneticPr fontId="19" type="noConversion"/>
  </si>
  <si>
    <t>豆芽菜</t>
    <phoneticPr fontId="19" type="noConversion"/>
  </si>
  <si>
    <t>杏鮑菇</t>
    <phoneticPr fontId="19" type="noConversion"/>
  </si>
  <si>
    <t>新鮮魚肉</t>
    <phoneticPr fontId="19" type="noConversion"/>
  </si>
  <si>
    <t>海</t>
    <phoneticPr fontId="19" type="noConversion"/>
  </si>
  <si>
    <t>玉米粒</t>
    <phoneticPr fontId="19" type="noConversion"/>
  </si>
  <si>
    <t>雞蛋</t>
    <phoneticPr fontId="19" type="noConversion"/>
  </si>
  <si>
    <t>紅蘿蔔</t>
    <phoneticPr fontId="19" type="noConversion"/>
  </si>
  <si>
    <t>青豆仁</t>
    <phoneticPr fontId="19" type="noConversion"/>
  </si>
  <si>
    <t>高麗菜</t>
    <phoneticPr fontId="19" type="noConversion"/>
  </si>
  <si>
    <t>木耳</t>
    <phoneticPr fontId="19" type="noConversion"/>
  </si>
  <si>
    <t>烤</t>
    <phoneticPr fontId="19" type="noConversion"/>
  </si>
  <si>
    <t>炸</t>
    <phoneticPr fontId="19" type="noConversion"/>
  </si>
  <si>
    <t>108年12月30日-12月31日第五週菜單明細(埔鹽國中--承富)</t>
    <phoneticPr fontId="19" type="noConversion"/>
  </si>
  <si>
    <t>108年12月23日-12月27日第四週菜單明細(埔鹽國中--承富)</t>
    <phoneticPr fontId="19" type="noConversion"/>
  </si>
  <si>
    <t>108年12月16日-12月20日第三週菜單明細(埔鹽國中--承富)</t>
    <phoneticPr fontId="19" type="noConversion"/>
  </si>
  <si>
    <t>108年12月9日-12月13日第二週菜單明細(埔鹽國中--承富)</t>
    <phoneticPr fontId="19" type="noConversion"/>
  </si>
  <si>
    <t>108年12月2日-12月6日第一週菜單明細(埔鹽國中--承富)</t>
    <phoneticPr fontId="19" type="noConversion"/>
  </si>
  <si>
    <t>蒲燒魚(海加)</t>
    <phoneticPr fontId="19" type="noConversion"/>
  </si>
  <si>
    <t>生鮮魚片</t>
    <phoneticPr fontId="19" type="noConversion"/>
  </si>
  <si>
    <t>海加</t>
    <phoneticPr fontId="19" type="noConversion"/>
  </si>
  <si>
    <t>烤</t>
    <phoneticPr fontId="19" type="noConversion"/>
  </si>
  <si>
    <t>生鮮魚肉</t>
    <phoneticPr fontId="19" type="noConversion"/>
  </si>
  <si>
    <t>海</t>
    <phoneticPr fontId="19" type="noConversion"/>
  </si>
  <si>
    <t>魚條(海)(炸)</t>
    <phoneticPr fontId="19" type="noConversion"/>
  </si>
  <si>
    <t>珍菇炒海茸</t>
    <phoneticPr fontId="19" type="noConversion"/>
  </si>
  <si>
    <t>魚排(海加)(炸)</t>
    <phoneticPr fontId="19" type="noConversion"/>
  </si>
  <si>
    <t>海加</t>
    <phoneticPr fontId="19" type="noConversion"/>
  </si>
  <si>
    <t>魚排</t>
    <phoneticPr fontId="19" type="noConversion"/>
  </si>
  <si>
    <t>酥(炸)柳葉魚(海加)</t>
    <phoneticPr fontId="19" type="noConversion"/>
  </si>
  <si>
    <t>柳葉魚</t>
    <phoneticPr fontId="19" type="noConversion"/>
  </si>
  <si>
    <t xml:space="preserve">  豆腐湯(豆)</t>
    <phoneticPr fontId="19" type="noConversion"/>
  </si>
  <si>
    <t>豆腐湯(豆)</t>
    <phoneticPr fontId="19" type="noConversion"/>
  </si>
  <si>
    <t>沙茶泡麵(加)</t>
    <phoneticPr fontId="19" type="noConversion"/>
  </si>
  <si>
    <t>加</t>
    <phoneticPr fontId="19" type="noConversion"/>
  </si>
  <si>
    <t>茄汁肉丁</t>
    <phoneticPr fontId="19" type="noConversion"/>
  </si>
  <si>
    <t>塔香鴨肉</t>
    <phoneticPr fontId="19" type="noConversion"/>
  </si>
  <si>
    <t>魚條(海)(炸)</t>
    <phoneticPr fontId="19" type="noConversion"/>
  </si>
  <si>
    <t>黑胡椒</t>
    <phoneticPr fontId="19" type="noConversion"/>
  </si>
  <si>
    <t>洋蔥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</si>
</sst>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9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name val="標楷體"/>
      <family val="4"/>
      <charset val="136"/>
    </font>
    <font>
      <sz val="20"/>
      <color indexed="8"/>
      <name val="新細明體"/>
      <family val="1"/>
      <charset val="136"/>
    </font>
    <font>
      <sz val="18"/>
      <name val="新細明體"/>
      <family val="1"/>
      <charset val="136"/>
    </font>
    <font>
      <b/>
      <sz val="20"/>
      <color rgb="FF002060"/>
      <name val="標楷體"/>
      <family val="4"/>
      <charset val="136"/>
    </font>
    <font>
      <b/>
      <sz val="20"/>
      <color rgb="FF7030A0"/>
      <name val="標楷體"/>
      <family val="4"/>
      <charset val="136"/>
    </font>
    <font>
      <b/>
      <sz val="20"/>
      <name val="標楷體"/>
      <family val="4"/>
      <charset val="136"/>
    </font>
    <font>
      <b/>
      <sz val="20"/>
      <color rgb="FF008000"/>
      <name val="華康墨字體(P)"/>
      <family val="5"/>
      <charset val="136"/>
    </font>
    <font>
      <b/>
      <sz val="20"/>
      <color theme="5" tint="-0.499984740745262"/>
      <name val="華康中特圓體(P)"/>
      <family val="2"/>
      <charset val="136"/>
    </font>
    <font>
      <b/>
      <sz val="20"/>
      <color rgb="FF6600FF"/>
      <name val="華康娃娃體W7"/>
      <family val="5"/>
      <charset val="136"/>
    </font>
    <font>
      <b/>
      <sz val="20"/>
      <color rgb="FFFFC000"/>
      <name val="華康流隸體W5(P)"/>
      <family val="4"/>
      <charset val="136"/>
    </font>
    <font>
      <b/>
      <sz val="20"/>
      <color rgb="FF008000"/>
      <name val="華康中特圓體(P)"/>
      <family val="2"/>
      <charset val="136"/>
    </font>
    <font>
      <b/>
      <sz val="20"/>
      <color rgb="FF0070C0"/>
      <name val="華康中特圓體(P)"/>
      <family val="2"/>
      <charset val="136"/>
    </font>
    <font>
      <b/>
      <sz val="20"/>
      <color rgb="FF009999"/>
      <name val="華康流隸體W5(P)"/>
      <family val="4"/>
      <charset val="136"/>
    </font>
    <font>
      <b/>
      <sz val="20"/>
      <color theme="9" tint="-0.499984740745262"/>
      <name val="華康墨字體(P)"/>
      <family val="5"/>
      <charset val="136"/>
    </font>
    <font>
      <b/>
      <sz val="20"/>
      <color rgb="FFFF3399"/>
      <name val="華康娃娃體W7"/>
      <family val="5"/>
      <charset val="136"/>
    </font>
    <font>
      <sz val="20"/>
      <color rgb="FFFF0000"/>
      <name val="華康棒棒體W5"/>
      <family val="5"/>
      <charset val="136"/>
    </font>
    <font>
      <b/>
      <sz val="20"/>
      <color rgb="FFFF66CC"/>
      <name val="華康流隸體W5(P)"/>
      <family val="4"/>
      <charset val="136"/>
    </font>
    <font>
      <b/>
      <sz val="20"/>
      <color rgb="FF7030A0"/>
      <name val="華康墨字體(P)"/>
      <family val="5"/>
      <charset val="136"/>
    </font>
    <font>
      <b/>
      <sz val="20"/>
      <color rgb="FFFF0000"/>
      <name val="華康流隸體W5(P)"/>
      <family val="4"/>
      <charset val="136"/>
    </font>
    <font>
      <b/>
      <sz val="20"/>
      <color theme="5" tint="-0.499984740745262"/>
      <name val="華康流隸體W5(P)"/>
      <family val="4"/>
      <charset val="136"/>
    </font>
    <font>
      <b/>
      <sz val="20"/>
      <color theme="5" tint="-0.249977111117893"/>
      <name val="華康流隸體W5(P)"/>
      <family val="4"/>
      <charset val="136"/>
    </font>
    <font>
      <b/>
      <sz val="20"/>
      <color rgb="FF6600FF"/>
      <name val="華康中特圓體(P)"/>
      <family val="2"/>
      <charset val="136"/>
    </font>
    <font>
      <b/>
      <sz val="20"/>
      <color rgb="FFFF0000"/>
      <name val="華康墨字體(P)"/>
      <family val="5"/>
      <charset val="136"/>
    </font>
    <font>
      <sz val="20"/>
      <color rgb="FF0070C0"/>
      <name val="華康中特圓體(P)"/>
      <family val="2"/>
      <charset val="136"/>
    </font>
    <font>
      <b/>
      <sz val="20"/>
      <color rgb="FF6600FF"/>
      <name val="華康墨字體(P)"/>
      <family val="5"/>
      <charset val="136"/>
    </font>
    <font>
      <b/>
      <sz val="20"/>
      <color rgb="FFFF3399"/>
      <name val="華康流隸體W5(P)"/>
      <family val="4"/>
      <charset val="136"/>
    </font>
    <font>
      <b/>
      <sz val="20"/>
      <color rgb="FF00B0F0"/>
      <name val="華康中特圓體(P)"/>
      <family val="2"/>
      <charset val="136"/>
    </font>
    <font>
      <b/>
      <sz val="20"/>
      <color rgb="FF00B050"/>
      <name val="華康流隸體W5(P)"/>
      <family val="4"/>
      <charset val="136"/>
    </font>
    <font>
      <b/>
      <sz val="20"/>
      <color theme="2" tint="-0.499984740745262"/>
      <name val="華康墨字體(P)"/>
      <family val="5"/>
      <charset val="136"/>
    </font>
    <font>
      <b/>
      <sz val="20"/>
      <color rgb="FF7030A0"/>
      <name val="華康流隸體W5(P)"/>
      <family val="4"/>
      <charset val="136"/>
    </font>
    <font>
      <b/>
      <sz val="20"/>
      <color theme="5" tint="-0.499984740745262"/>
      <name val="華康墨字體(P)"/>
      <family val="5"/>
      <charset val="136"/>
    </font>
    <font>
      <b/>
      <sz val="20"/>
      <color rgb="FFFF0000"/>
      <name val="華康中特圓體(P)"/>
      <family val="2"/>
      <charset val="136"/>
    </font>
    <font>
      <b/>
      <sz val="20"/>
      <color rgb="FF92D050"/>
      <name val="華康娃娃體W7"/>
      <family val="5"/>
      <charset val="136"/>
    </font>
    <font>
      <b/>
      <sz val="20"/>
      <color theme="5" tint="-0.499984740745262"/>
      <name val="華康娃娃體W7"/>
      <family val="5"/>
      <charset val="136"/>
    </font>
    <font>
      <b/>
      <sz val="20"/>
      <color rgb="FFFF3399"/>
      <name val="華康中特圓體(P)"/>
      <family val="2"/>
      <charset val="136"/>
    </font>
    <font>
      <sz val="20"/>
      <color rgb="FFFF3399"/>
      <name val="華康中特圓體(P)"/>
      <family val="2"/>
      <charset val="136"/>
    </font>
    <font>
      <b/>
      <sz val="20"/>
      <color theme="2" tint="-0.749992370372631"/>
      <name val="華康墨字體(P)"/>
      <family val="5"/>
      <charset val="136"/>
    </font>
    <font>
      <b/>
      <sz val="20"/>
      <color rgb="FF002060"/>
      <name val="華康墨字體(P)"/>
      <family val="5"/>
      <charset val="136"/>
    </font>
    <font>
      <b/>
      <sz val="20"/>
      <color theme="9" tint="-0.499984740745262"/>
      <name val="華康流隸體W5(P)"/>
      <family val="4"/>
      <charset val="136"/>
    </font>
    <font>
      <b/>
      <sz val="20"/>
      <color rgb="FF7030A0"/>
      <name val="華康中特圓體(P)"/>
      <family val="2"/>
      <charset val="136"/>
    </font>
    <font>
      <b/>
      <sz val="20"/>
      <color rgb="FFFF3399"/>
      <name val="華康墨字體(P)"/>
      <family val="5"/>
      <charset val="136"/>
    </font>
    <font>
      <b/>
      <sz val="20"/>
      <color rgb="FF6600FF"/>
      <name val="標楷體"/>
      <family val="4"/>
      <charset val="136"/>
    </font>
    <font>
      <sz val="20"/>
      <color rgb="FFFF0000"/>
      <name val="華康中特圓體(P)"/>
      <family val="2"/>
      <charset val="136"/>
    </font>
    <font>
      <b/>
      <sz val="20"/>
      <color rgb="FF6600FF"/>
      <name val="華康流隸體W5(P)"/>
      <family val="4"/>
      <charset val="136"/>
    </font>
    <font>
      <b/>
      <sz val="20"/>
      <color rgb="FF009999"/>
      <name val="華康墨字體(P)"/>
      <family val="5"/>
      <charset val="136"/>
    </font>
    <font>
      <b/>
      <sz val="20"/>
      <color rgb="FF0070C0"/>
      <name val="華康流隸體W5(P)"/>
      <family val="4"/>
      <charset val="136"/>
    </font>
    <font>
      <b/>
      <sz val="20"/>
      <color rgb="FF008000"/>
      <name val="華康流隸體W5(P)"/>
      <family val="4"/>
      <charset val="136"/>
    </font>
    <font>
      <b/>
      <sz val="20"/>
      <color rgb="FFFF0000"/>
      <name val="標楷體"/>
      <family val="4"/>
      <charset val="136"/>
    </font>
    <font>
      <b/>
      <sz val="20"/>
      <color rgb="FF008000"/>
      <name val="標楷體"/>
      <family val="4"/>
      <charset val="136"/>
    </font>
    <font>
      <b/>
      <sz val="20"/>
      <color rgb="FFFFC000"/>
      <name val="標楷體"/>
      <family val="4"/>
      <charset val="136"/>
    </font>
    <font>
      <sz val="20"/>
      <color rgb="FFFF0000"/>
      <name val="標楷體"/>
      <family val="4"/>
      <charset val="136"/>
    </font>
    <font>
      <b/>
      <sz val="20"/>
      <color rgb="FFFF3399"/>
      <name val="標楷體"/>
      <family val="4"/>
      <charset val="136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</fills>
  <borders count="8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05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2" fillId="0" borderId="30" xfId="0" applyFont="1" applyBorder="1" applyAlignment="1">
      <alignment horizontal="left" vertical="center" shrinkToFit="1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22" fillId="24" borderId="16" xfId="0" quotePrefix="1" applyFont="1" applyFill="1" applyBorder="1" applyAlignment="1">
      <alignment horizontal="center" vertical="center" shrinkToFit="1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79" fontId="36" fillId="0" borderId="41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22" fillId="0" borderId="0" xfId="19" applyFont="1"/>
    <xf numFmtId="0" fontId="22" fillId="0" borderId="0" xfId="0" applyFont="1" applyBorder="1" applyAlignment="1">
      <alignment horizontal="left" shrinkToFit="1"/>
    </xf>
    <xf numFmtId="0" fontId="40" fillId="0" borderId="20" xfId="0" applyFont="1" applyBorder="1" applyAlignment="1">
      <alignment horizontal="left" vertical="center" shrinkToFit="1"/>
    </xf>
    <xf numFmtId="0" fontId="40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9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left" vertical="center" shrinkToFit="1"/>
    </xf>
    <xf numFmtId="0" fontId="22" fillId="0" borderId="60" xfId="0" applyFont="1" applyBorder="1" applyAlignment="1">
      <alignment vertical="center" shrinkToFit="1"/>
    </xf>
    <xf numFmtId="0" fontId="22" fillId="0" borderId="60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shrinkToFit="1"/>
    </xf>
    <xf numFmtId="0" fontId="34" fillId="0" borderId="0" xfId="19" applyFont="1" applyBorder="1" applyAlignment="1"/>
    <xf numFmtId="0" fontId="36" fillId="0" borderId="0" xfId="19" applyFont="1" applyBorder="1"/>
    <xf numFmtId="180" fontId="36" fillId="0" borderId="0" xfId="19" applyNumberFormat="1" applyFont="1" applyBorder="1"/>
    <xf numFmtId="179" fontId="36" fillId="0" borderId="0" xfId="19" applyNumberFormat="1" applyFont="1" applyBorder="1"/>
    <xf numFmtId="0" fontId="36" fillId="0" borderId="71" xfId="19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53" xfId="19" applyNumberFormat="1" applyFont="1" applyBorder="1"/>
    <xf numFmtId="0" fontId="36" fillId="0" borderId="72" xfId="19" applyFont="1" applyBorder="1"/>
    <xf numFmtId="179" fontId="36" fillId="0" borderId="75" xfId="19" applyNumberFormat="1" applyFont="1" applyBorder="1"/>
    <xf numFmtId="179" fontId="36" fillId="0" borderId="72" xfId="19" applyNumberFormat="1" applyFont="1" applyBorder="1"/>
    <xf numFmtId="0" fontId="36" fillId="0" borderId="67" xfId="19" applyFont="1" applyBorder="1"/>
    <xf numFmtId="0" fontId="36" fillId="0" borderId="53" xfId="19" applyFont="1" applyBorder="1"/>
    <xf numFmtId="0" fontId="36" fillId="0" borderId="40" xfId="19" applyFont="1" applyBorder="1"/>
    <xf numFmtId="0" fontId="0" fillId="0" borderId="0" xfId="0" applyFont="1">
      <alignment vertical="center"/>
    </xf>
    <xf numFmtId="179" fontId="36" fillId="0" borderId="56" xfId="19" applyNumberFormat="1" applyFont="1" applyBorder="1"/>
    <xf numFmtId="179" fontId="36" fillId="0" borderId="76" xfId="19" applyNumberFormat="1" applyFont="1" applyBorder="1"/>
    <xf numFmtId="0" fontId="40" fillId="0" borderId="20" xfId="0" applyFont="1" applyFill="1" applyBorder="1" applyAlignment="1">
      <alignment vertical="center" textRotation="255" shrinkToFit="1"/>
    </xf>
    <xf numFmtId="0" fontId="28" fillId="0" borderId="60" xfId="0" applyFont="1" applyBorder="1" applyAlignment="1">
      <alignment vertical="center" shrinkToFit="1"/>
    </xf>
    <xf numFmtId="0" fontId="22" fillId="0" borderId="78" xfId="0" applyFont="1" applyFill="1" applyBorder="1" applyAlignment="1">
      <alignment vertical="center" textRotation="180" shrinkToFit="1"/>
    </xf>
    <xf numFmtId="0" fontId="22" fillId="0" borderId="77" xfId="0" applyFont="1" applyBorder="1" applyAlignment="1">
      <alignment horizontal="left" vertical="center"/>
    </xf>
    <xf numFmtId="0" fontId="22" fillId="0" borderId="78" xfId="0" applyFont="1" applyBorder="1" applyAlignment="1">
      <alignment horizontal="left" vertical="center"/>
    </xf>
    <xf numFmtId="0" fontId="22" fillId="0" borderId="57" xfId="0" applyFont="1" applyBorder="1" applyAlignment="1">
      <alignment vertical="center" shrinkToFit="1"/>
    </xf>
    <xf numFmtId="0" fontId="22" fillId="0" borderId="0" xfId="0" applyFont="1" applyFill="1" applyBorder="1" applyAlignment="1">
      <alignment horizontal="left" vertical="center" shrinkToFit="1"/>
    </xf>
    <xf numFmtId="0" fontId="22" fillId="0" borderId="0" xfId="0" applyFont="1" applyBorder="1" applyAlignment="1">
      <alignment horizontal="left" vertical="center" shrinkToFit="1"/>
    </xf>
    <xf numFmtId="0" fontId="36" fillId="0" borderId="51" xfId="19" applyFont="1" applyBorder="1"/>
    <xf numFmtId="0" fontId="41" fillId="0" borderId="0" xfId="0" applyFont="1">
      <alignment vertical="center"/>
    </xf>
    <xf numFmtId="0" fontId="28" fillId="0" borderId="82" xfId="0" applyFont="1" applyFill="1" applyBorder="1" applyAlignment="1">
      <alignment horizontal="center" vertical="center" shrinkToFit="1"/>
    </xf>
    <xf numFmtId="0" fontId="0" fillId="0" borderId="57" xfId="0" applyFont="1" applyBorder="1" applyAlignment="1">
      <alignment vertical="center" shrinkToFit="1"/>
    </xf>
    <xf numFmtId="0" fontId="22" fillId="0" borderId="0" xfId="0" applyFont="1" applyBorder="1" applyAlignment="1">
      <alignment horizontal="left" shrinkToFit="1"/>
    </xf>
    <xf numFmtId="0" fontId="36" fillId="0" borderId="57" xfId="19" applyFont="1" applyBorder="1"/>
    <xf numFmtId="0" fontId="21" fillId="0" borderId="60" xfId="0" applyFont="1" applyBorder="1" applyAlignment="1">
      <alignment vertical="center" shrinkToFit="1"/>
    </xf>
    <xf numFmtId="0" fontId="40" fillId="0" borderId="20" xfId="0" applyFont="1" applyFill="1" applyBorder="1" applyAlignment="1">
      <alignment vertical="center" shrinkToFit="1"/>
    </xf>
    <xf numFmtId="0" fontId="0" fillId="0" borderId="79" xfId="0" applyFont="1" applyBorder="1" applyAlignment="1">
      <alignment vertical="center" shrinkToFit="1"/>
    </xf>
    <xf numFmtId="0" fontId="21" fillId="0" borderId="69" xfId="0" applyFont="1" applyBorder="1" applyAlignment="1">
      <alignment vertical="center" shrinkToFit="1"/>
    </xf>
    <xf numFmtId="0" fontId="22" fillId="0" borderId="0" xfId="19" applyFont="1" applyAlignment="1">
      <alignment horizontal="center" vertical="center"/>
    </xf>
    <xf numFmtId="0" fontId="28" fillId="0" borderId="85" xfId="0" applyFont="1" applyBorder="1" applyAlignment="1">
      <alignment horizontal="right"/>
    </xf>
    <xf numFmtId="0" fontId="22" fillId="0" borderId="86" xfId="0" applyFont="1" applyFill="1" applyBorder="1" applyAlignment="1">
      <alignment vertical="center" textRotation="180" shrinkToFit="1"/>
    </xf>
    <xf numFmtId="0" fontId="22" fillId="0" borderId="86" xfId="0" applyFont="1" applyBorder="1" applyAlignment="1">
      <alignment horizontal="left" vertical="center" shrinkToFit="1"/>
    </xf>
    <xf numFmtId="180" fontId="27" fillId="0" borderId="87" xfId="0" applyNumberFormat="1" applyFont="1" applyBorder="1" applyAlignment="1">
      <alignment horizontal="right"/>
    </xf>
    <xf numFmtId="0" fontId="27" fillId="0" borderId="86" xfId="0" applyFont="1" applyBorder="1" applyAlignment="1">
      <alignment horizontal="left"/>
    </xf>
    <xf numFmtId="0" fontId="27" fillId="0" borderId="88" xfId="0" applyFont="1" applyBorder="1" applyAlignment="1">
      <alignment horizontal="center"/>
    </xf>
    <xf numFmtId="0" fontId="76" fillId="0" borderId="57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56" xfId="0" applyFont="1" applyBorder="1" applyAlignment="1">
      <alignment horizontal="center" vertical="center"/>
    </xf>
    <xf numFmtId="0" fontId="79" fillId="0" borderId="48" xfId="0" applyFont="1" applyBorder="1" applyAlignment="1">
      <alignment horizontal="center" vertical="center" shrinkToFit="1"/>
    </xf>
    <xf numFmtId="0" fontId="79" fillId="0" borderId="0" xfId="0" applyFont="1" applyBorder="1" applyAlignment="1">
      <alignment horizontal="center" vertical="center" shrinkToFit="1"/>
    </xf>
    <xf numFmtId="0" fontId="46" fillId="0" borderId="57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45" fillId="0" borderId="57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5" fillId="0" borderId="61" xfId="0" applyFont="1" applyBorder="1" applyAlignment="1">
      <alignment horizontal="center" vertical="center" shrinkToFit="1"/>
    </xf>
    <xf numFmtId="0" fontId="80" fillId="0" borderId="57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1" fillId="0" borderId="57" xfId="0" applyFont="1" applyBorder="1" applyAlignment="1">
      <alignment horizontal="center" vertical="center" shrinkToFit="1"/>
    </xf>
    <xf numFmtId="0" fontId="81" fillId="0" borderId="0" xfId="0" applyFont="1" applyBorder="1" applyAlignment="1">
      <alignment horizontal="center" vertical="center" shrinkToFit="1"/>
    </xf>
    <xf numFmtId="0" fontId="81" fillId="0" borderId="56" xfId="0" applyFont="1" applyBorder="1" applyAlignment="1">
      <alignment horizontal="center" vertical="center" shrinkToFit="1"/>
    </xf>
    <xf numFmtId="0" fontId="39" fillId="0" borderId="67" xfId="0" applyFont="1" applyBorder="1" applyAlignment="1">
      <alignment horizontal="center" vertical="center" shrinkToFit="1"/>
    </xf>
    <xf numFmtId="0" fontId="39" fillId="0" borderId="63" xfId="0" applyFont="1" applyBorder="1" applyAlignment="1">
      <alignment horizontal="center" vertical="center" shrinkToFit="1"/>
    </xf>
    <xf numFmtId="0" fontId="39" fillId="0" borderId="53" xfId="0" applyFont="1" applyBorder="1" applyAlignment="1">
      <alignment horizontal="center" vertical="center" shrinkToFit="1"/>
    </xf>
    <xf numFmtId="0" fontId="39" fillId="0" borderId="52" xfId="0" applyFont="1" applyBorder="1" applyAlignment="1">
      <alignment horizontal="center" vertical="center" shrinkToFit="1"/>
    </xf>
    <xf numFmtId="0" fontId="39" fillId="0" borderId="65" xfId="0" applyFont="1" applyBorder="1" applyAlignment="1">
      <alignment horizontal="center" vertical="center" shrinkToFit="1"/>
    </xf>
    <xf numFmtId="0" fontId="82" fillId="0" borderId="48" xfId="0" applyFont="1" applyBorder="1" applyAlignment="1">
      <alignment horizontal="center" vertical="center" shrinkToFit="1"/>
    </xf>
    <xf numFmtId="0" fontId="82" fillId="0" borderId="0" xfId="0" applyFont="1" applyBorder="1" applyAlignment="1">
      <alignment horizontal="center" vertical="center" shrinkToFit="1"/>
    </xf>
    <xf numFmtId="0" fontId="83" fillId="0" borderId="57" xfId="0" applyFont="1" applyBorder="1" applyAlignment="1">
      <alignment horizontal="center" vertical="center" shrinkToFit="1"/>
    </xf>
    <xf numFmtId="0" fontId="83" fillId="0" borderId="0" xfId="0" applyFont="1" applyBorder="1" applyAlignment="1">
      <alignment horizontal="center" vertical="center" shrinkToFit="1"/>
    </xf>
    <xf numFmtId="0" fontId="58" fillId="0" borderId="60" xfId="0" applyFont="1" applyBorder="1" applyAlignment="1">
      <alignment horizontal="center" vertical="center" shrinkToFit="1"/>
    </xf>
    <xf numFmtId="0" fontId="83" fillId="0" borderId="57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84" fillId="0" borderId="57" xfId="0" applyFont="1" applyBorder="1" applyAlignment="1">
      <alignment horizontal="center" vertical="center" shrinkToFit="1"/>
    </xf>
    <xf numFmtId="0" fontId="84" fillId="0" borderId="0" xfId="0" applyFont="1" applyBorder="1" applyAlignment="1">
      <alignment horizontal="center" vertical="center" shrinkToFit="1"/>
    </xf>
    <xf numFmtId="0" fontId="84" fillId="0" borderId="56" xfId="0" applyFont="1" applyBorder="1" applyAlignment="1">
      <alignment horizontal="center" vertical="center" shrinkToFit="1"/>
    </xf>
    <xf numFmtId="0" fontId="39" fillId="0" borderId="48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 shrinkToFit="1"/>
    </xf>
    <xf numFmtId="0" fontId="39" fillId="0" borderId="57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60" xfId="0" applyFont="1" applyBorder="1" applyAlignment="1">
      <alignment horizontal="center" vertical="center" wrapText="1"/>
    </xf>
    <xf numFmtId="0" fontId="39" fillId="0" borderId="56" xfId="0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87" fillId="0" borderId="57" xfId="0" applyFont="1" applyBorder="1" applyAlignment="1">
      <alignment horizontal="center" vertical="center" shrinkToFit="1"/>
    </xf>
    <xf numFmtId="0" fontId="87" fillId="0" borderId="0" xfId="0" applyFont="1" applyBorder="1" applyAlignment="1">
      <alignment horizontal="center" vertical="center" shrinkToFit="1"/>
    </xf>
    <xf numFmtId="0" fontId="88" fillId="0" borderId="0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 shrinkToFit="1"/>
    </xf>
    <xf numFmtId="0" fontId="89" fillId="0" borderId="56" xfId="0" applyFont="1" applyBorder="1" applyAlignment="1">
      <alignment horizontal="center" vertical="center" shrinkToFit="1"/>
    </xf>
    <xf numFmtId="0" fontId="39" fillId="0" borderId="57" xfId="0" applyFont="1" applyBorder="1" applyAlignment="1">
      <alignment horizontal="center" vertical="center" shrinkToFit="1"/>
    </xf>
    <xf numFmtId="0" fontId="39" fillId="0" borderId="56" xfId="0" applyFont="1" applyBorder="1" applyAlignment="1">
      <alignment horizontal="center" vertical="center" shrinkToFit="1"/>
    </xf>
    <xf numFmtId="0" fontId="73" fillId="0" borderId="48" xfId="0" applyFont="1" applyBorder="1" applyAlignment="1">
      <alignment horizontal="center" vertical="center" shrinkToFit="1"/>
    </xf>
    <xf numFmtId="0" fontId="73" fillId="0" borderId="0" xfId="0" applyFont="1" applyBorder="1" applyAlignment="1">
      <alignment horizontal="center" vertical="center" shrinkToFit="1"/>
    </xf>
    <xf numFmtId="0" fontId="63" fillId="0" borderId="57" xfId="0" applyFont="1" applyBorder="1" applyAlignment="1">
      <alignment horizontal="center" vertical="center" shrinkToFit="1"/>
    </xf>
    <xf numFmtId="0" fontId="63" fillId="0" borderId="0" xfId="0" applyFont="1" applyBorder="1" applyAlignment="1">
      <alignment horizontal="center" vertical="center" shrinkToFit="1"/>
    </xf>
    <xf numFmtId="0" fontId="90" fillId="0" borderId="57" xfId="0" applyFont="1" applyBorder="1" applyAlignment="1">
      <alignment horizontal="center" vertical="center" shrinkToFit="1"/>
    </xf>
    <xf numFmtId="0" fontId="90" fillId="0" borderId="0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/>
    </xf>
    <xf numFmtId="0" fontId="39" fillId="0" borderId="66" xfId="0" applyFont="1" applyBorder="1" applyAlignment="1">
      <alignment horizontal="center" vertical="center" shrinkToFit="1"/>
    </xf>
    <xf numFmtId="0" fontId="39" fillId="0" borderId="58" xfId="0" applyFont="1" applyBorder="1" applyAlignment="1">
      <alignment horizontal="center" vertical="center" shrinkToFit="1"/>
    </xf>
    <xf numFmtId="0" fontId="43" fillId="0" borderId="57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44" fillId="0" borderId="57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85" fillId="0" borderId="48" xfId="0" applyFont="1" applyBorder="1" applyAlignment="1">
      <alignment horizontal="center" vertical="center" shrinkToFit="1"/>
    </xf>
    <xf numFmtId="0" fontId="85" fillId="0" borderId="0" xfId="0" applyFont="1" applyBorder="1" applyAlignment="1">
      <alignment horizontal="center" vertical="center" shrinkToFit="1"/>
    </xf>
    <xf numFmtId="0" fontId="70" fillId="0" borderId="57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 shrinkToFit="1"/>
    </xf>
    <xf numFmtId="178" fontId="33" fillId="0" borderId="73" xfId="0" applyNumberFormat="1" applyFont="1" applyFill="1" applyBorder="1" applyAlignment="1">
      <alignment horizontal="center" vertical="center" wrapText="1"/>
    </xf>
    <xf numFmtId="178" fontId="33" fillId="0" borderId="74" xfId="0" applyNumberFormat="1" applyFont="1" applyFill="1" applyBorder="1" applyAlignment="1">
      <alignment horizontal="center" vertical="center" wrapText="1"/>
    </xf>
    <xf numFmtId="178" fontId="33" fillId="0" borderId="52" xfId="0" applyNumberFormat="1" applyFont="1" applyBorder="1" applyAlignment="1">
      <alignment horizontal="center" vertical="center" wrapText="1"/>
    </xf>
    <xf numFmtId="178" fontId="33" fillId="0" borderId="53" xfId="0" applyNumberFormat="1" applyFont="1" applyBorder="1" applyAlignment="1">
      <alignment horizontal="center" vertical="center" wrapText="1"/>
    </xf>
    <xf numFmtId="178" fontId="33" fillId="0" borderId="84" xfId="0" applyNumberFormat="1" applyFont="1" applyBorder="1" applyAlignment="1">
      <alignment horizontal="center" vertical="center" wrapText="1"/>
    </xf>
    <xf numFmtId="178" fontId="33" fillId="0" borderId="80" xfId="0" applyNumberFormat="1" applyFont="1" applyBorder="1" applyAlignment="1">
      <alignment horizontal="center" vertical="center" wrapText="1"/>
    </xf>
    <xf numFmtId="178" fontId="33" fillId="0" borderId="81" xfId="0" applyNumberFormat="1" applyFont="1" applyBorder="1" applyAlignment="1">
      <alignment horizontal="center" vertical="center" wrapText="1"/>
    </xf>
    <xf numFmtId="178" fontId="33" fillId="0" borderId="73" xfId="0" applyNumberFormat="1" applyFont="1" applyBorder="1" applyAlignment="1">
      <alignment horizontal="center" vertical="center" wrapText="1"/>
    </xf>
    <xf numFmtId="178" fontId="33" fillId="0" borderId="74" xfId="0" applyNumberFormat="1" applyFont="1" applyBorder="1" applyAlignment="1">
      <alignment horizontal="center" vertical="center" wrapText="1"/>
    </xf>
    <xf numFmtId="178" fontId="33" fillId="0" borderId="55" xfId="0" applyNumberFormat="1" applyFont="1" applyBorder="1" applyAlignment="1">
      <alignment horizontal="center" vertical="center" wrapText="1"/>
    </xf>
    <xf numFmtId="0" fontId="44" fillId="0" borderId="45" xfId="0" applyFont="1" applyBorder="1" applyAlignment="1">
      <alignment horizontal="center" vertical="center" shrinkToFit="1"/>
    </xf>
    <xf numFmtId="0" fontId="44" fillId="0" borderId="58" xfId="0" applyFont="1" applyBorder="1" applyAlignment="1">
      <alignment horizontal="center" vertical="center" shrinkToFit="1"/>
    </xf>
    <xf numFmtId="0" fontId="44" fillId="0" borderId="62" xfId="0" applyFont="1" applyBorder="1" applyAlignment="1">
      <alignment horizontal="center" vertical="center" shrinkToFit="1"/>
    </xf>
    <xf numFmtId="0" fontId="43" fillId="0" borderId="50" xfId="0" applyFont="1" applyBorder="1" applyAlignment="1">
      <alignment horizontal="center" vertical="center" shrinkToFit="1"/>
    </xf>
    <xf numFmtId="0" fontId="43" fillId="0" borderId="45" xfId="0" applyFont="1" applyBorder="1" applyAlignment="1">
      <alignment horizontal="center" vertical="center" shrinkToFit="1"/>
    </xf>
    <xf numFmtId="0" fontId="50" fillId="0" borderId="48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57" fillId="0" borderId="57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78" fillId="0" borderId="57" xfId="0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8" fillId="0" borderId="61" xfId="0" applyFont="1" applyBorder="1" applyAlignment="1">
      <alignment horizontal="center" vertical="center"/>
    </xf>
    <xf numFmtId="0" fontId="76" fillId="0" borderId="59" xfId="0" applyFont="1" applyBorder="1" applyAlignment="1">
      <alignment horizontal="center" vertical="center" shrinkToFit="1"/>
    </xf>
    <xf numFmtId="0" fontId="76" fillId="0" borderId="60" xfId="0" applyFont="1" applyBorder="1" applyAlignment="1">
      <alignment horizontal="center" vertical="center" shrinkToFit="1"/>
    </xf>
    <xf numFmtId="0" fontId="76" fillId="0" borderId="57" xfId="0" applyFont="1" applyBorder="1" applyAlignment="1">
      <alignment horizontal="center" vertical="center" shrinkToFit="1"/>
    </xf>
    <xf numFmtId="0" fontId="77" fillId="0" borderId="60" xfId="0" applyFont="1" applyBorder="1" applyAlignment="1">
      <alignment horizontal="center" vertical="center" shrinkToFit="1"/>
    </xf>
    <xf numFmtId="0" fontId="63" fillId="0" borderId="60" xfId="0" applyFont="1" applyBorder="1" applyAlignment="1">
      <alignment horizontal="center" vertical="center" shrinkToFit="1"/>
    </xf>
    <xf numFmtId="0" fontId="66" fillId="0" borderId="57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56" fillId="0" borderId="57" xfId="0" applyFont="1" applyBorder="1" applyAlignment="1">
      <alignment horizontal="center" vertical="center" shrinkToFit="1"/>
    </xf>
    <xf numFmtId="0" fontId="56" fillId="0" borderId="0" xfId="0" applyFont="1" applyBorder="1" applyAlignment="1">
      <alignment horizontal="center" vertical="center" shrinkToFit="1"/>
    </xf>
    <xf numFmtId="0" fontId="56" fillId="0" borderId="56" xfId="0" applyFont="1" applyBorder="1" applyAlignment="1">
      <alignment horizontal="center" vertical="center" shrinkToFit="1"/>
    </xf>
    <xf numFmtId="0" fontId="39" fillId="0" borderId="59" xfId="0" applyFont="1" applyBorder="1" applyAlignment="1">
      <alignment horizontal="center" vertical="center" wrapText="1"/>
    </xf>
    <xf numFmtId="0" fontId="70" fillId="0" borderId="48" xfId="0" applyFont="1" applyBorder="1" applyAlignment="1">
      <alignment horizontal="center" vertical="center"/>
    </xf>
    <xf numFmtId="0" fontId="71" fillId="0" borderId="57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61" xfId="0" applyFont="1" applyBorder="1" applyAlignment="1">
      <alignment horizontal="center" vertical="center"/>
    </xf>
    <xf numFmtId="0" fontId="68" fillId="0" borderId="57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61" xfId="0" applyFont="1" applyBorder="1" applyAlignment="1">
      <alignment horizontal="center" vertical="center"/>
    </xf>
    <xf numFmtId="0" fontId="72" fillId="0" borderId="57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56" xfId="0" applyFont="1" applyBorder="1" applyAlignment="1">
      <alignment horizontal="center" vertical="center"/>
    </xf>
    <xf numFmtId="0" fontId="66" fillId="0" borderId="48" xfId="0" applyFont="1" applyFill="1" applyBorder="1" applyAlignment="1">
      <alignment horizontal="center" vertical="center" shrinkToFit="1"/>
    </xf>
    <xf numFmtId="0" fontId="66" fillId="0" borderId="0" xfId="0" applyFont="1" applyFill="1" applyBorder="1" applyAlignment="1">
      <alignment horizontal="center" vertical="center" shrinkToFit="1"/>
    </xf>
    <xf numFmtId="0" fontId="66" fillId="0" borderId="61" xfId="0" applyFont="1" applyFill="1" applyBorder="1" applyAlignment="1">
      <alignment horizontal="center" vertical="center" shrinkToFit="1"/>
    </xf>
    <xf numFmtId="0" fontId="61" fillId="0" borderId="57" xfId="0" applyFont="1" applyFill="1" applyBorder="1" applyAlignment="1">
      <alignment horizontal="center" vertical="center" shrinkToFit="1"/>
    </xf>
    <xf numFmtId="0" fontId="61" fillId="0" borderId="0" xfId="0" applyFont="1" applyFill="1" applyBorder="1" applyAlignment="1">
      <alignment horizontal="center" vertical="center" shrinkToFit="1"/>
    </xf>
    <xf numFmtId="0" fontId="73" fillId="0" borderId="57" xfId="0" applyFont="1" applyBorder="1" applyAlignment="1">
      <alignment horizontal="center" vertical="center" shrinkToFit="1"/>
    </xf>
    <xf numFmtId="0" fontId="74" fillId="0" borderId="0" xfId="0" applyFont="1" applyBorder="1" applyAlignment="1">
      <alignment horizontal="center" vertical="center" shrinkToFit="1"/>
    </xf>
    <xf numFmtId="0" fontId="74" fillId="0" borderId="61" xfId="0" applyFont="1" applyBorder="1" applyAlignment="1">
      <alignment horizontal="center" vertical="center" shrinkToFit="1"/>
    </xf>
    <xf numFmtId="0" fontId="75" fillId="0" borderId="57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64" fillId="0" borderId="57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56" xfId="0" applyFont="1" applyBorder="1" applyAlignment="1">
      <alignment horizontal="center" vertical="center"/>
    </xf>
    <xf numFmtId="178" fontId="33" fillId="0" borderId="42" xfId="0" applyNumberFormat="1" applyFont="1" applyBorder="1" applyAlignment="1">
      <alignment horizontal="center" vertical="center" wrapText="1"/>
    </xf>
    <xf numFmtId="178" fontId="33" fillId="0" borderId="43" xfId="0" applyNumberFormat="1" applyFont="1" applyBorder="1" applyAlignment="1">
      <alignment horizontal="center" vertical="center" wrapText="1"/>
    </xf>
    <xf numFmtId="178" fontId="33" fillId="0" borderId="46" xfId="0" applyNumberFormat="1" applyFont="1" applyBorder="1" applyAlignment="1">
      <alignment horizontal="center" vertical="center" wrapText="1"/>
    </xf>
    <xf numFmtId="178" fontId="33" fillId="0" borderId="49" xfId="0" applyNumberFormat="1" applyFont="1" applyBorder="1" applyAlignment="1">
      <alignment horizontal="center" vertical="center" wrapText="1"/>
    </xf>
    <xf numFmtId="0" fontId="39" fillId="0" borderId="64" xfId="0" applyFont="1" applyBorder="1" applyAlignment="1">
      <alignment horizontal="center" vertical="center" shrinkToFit="1"/>
    </xf>
    <xf numFmtId="0" fontId="39" fillId="0" borderId="50" xfId="0" applyFont="1" applyBorder="1" applyAlignment="1">
      <alignment horizontal="center" vertical="center" shrinkToFit="1"/>
    </xf>
    <xf numFmtId="0" fontId="39" fillId="0" borderId="45" xfId="0" applyFont="1" applyBorder="1" applyAlignment="1">
      <alignment horizontal="center" vertical="center" shrinkToFit="1"/>
    </xf>
    <xf numFmtId="0" fontId="43" fillId="0" borderId="58" xfId="0" applyFont="1" applyBorder="1" applyAlignment="1">
      <alignment horizontal="center" vertical="center" shrinkToFit="1"/>
    </xf>
    <xf numFmtId="0" fontId="43" fillId="0" borderId="62" xfId="0" applyFont="1" applyBorder="1" applyAlignment="1">
      <alignment horizontal="center" vertical="center" shrinkToFit="1"/>
    </xf>
    <xf numFmtId="0" fontId="63" fillId="0" borderId="59" xfId="0" applyFont="1" applyBorder="1" applyAlignment="1">
      <alignment horizontal="center" vertical="center" shrinkToFit="1"/>
    </xf>
    <xf numFmtId="0" fontId="64" fillId="0" borderId="57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0" fontId="64" fillId="0" borderId="61" xfId="0" applyFont="1" applyBorder="1" applyAlignment="1">
      <alignment horizontal="center" vertical="center" shrinkToFit="1"/>
    </xf>
    <xf numFmtId="0" fontId="65" fillId="0" borderId="57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65" fillId="0" borderId="61" xfId="0" applyFont="1" applyBorder="1" applyAlignment="1">
      <alignment horizontal="center" vertical="center" shrinkToFit="1"/>
    </xf>
    <xf numFmtId="0" fontId="66" fillId="0" borderId="57" xfId="0" applyFont="1" applyFill="1" applyBorder="1" applyAlignment="1">
      <alignment horizontal="center" vertical="center" shrinkToFit="1"/>
    </xf>
    <xf numFmtId="0" fontId="67" fillId="0" borderId="60" xfId="0" applyFont="1" applyBorder="1" applyAlignment="1">
      <alignment horizontal="center" vertical="center" shrinkToFit="1"/>
    </xf>
    <xf numFmtId="0" fontId="67" fillId="0" borderId="70" xfId="0" applyFont="1" applyBorder="1" applyAlignment="1">
      <alignment horizontal="center" vertical="center" shrinkToFit="1"/>
    </xf>
    <xf numFmtId="0" fontId="50" fillId="0" borderId="59" xfId="0" applyFont="1" applyBorder="1" applyAlignment="1">
      <alignment horizontal="center" vertical="center" shrinkToFit="1"/>
    </xf>
    <xf numFmtId="0" fontId="50" fillId="0" borderId="60" xfId="0" applyFont="1" applyBorder="1" applyAlignment="1">
      <alignment horizontal="center" vertical="center" shrinkToFit="1"/>
    </xf>
    <xf numFmtId="0" fontId="50" fillId="0" borderId="57" xfId="0" applyFont="1" applyBorder="1" applyAlignment="1">
      <alignment horizontal="center" vertical="center" shrinkToFit="1"/>
    </xf>
    <xf numFmtId="0" fontId="45" fillId="0" borderId="57" xfId="0" applyFont="1" applyFill="1" applyBorder="1" applyAlignment="1">
      <alignment horizontal="center" vertical="center" shrinkToFit="1"/>
    </xf>
    <xf numFmtId="0" fontId="45" fillId="0" borderId="0" xfId="0" applyFont="1" applyFill="1" applyBorder="1" applyAlignment="1">
      <alignment horizontal="center" vertical="center" shrinkToFit="1"/>
    </xf>
    <xf numFmtId="0" fontId="45" fillId="0" borderId="61" xfId="0" applyFont="1" applyFill="1" applyBorder="1" applyAlignment="1">
      <alignment horizontal="center" vertical="center" shrinkToFit="1"/>
    </xf>
    <xf numFmtId="0" fontId="68" fillId="0" borderId="57" xfId="0" applyFont="1" applyBorder="1" applyAlignment="1">
      <alignment horizontal="center" vertical="center" shrinkToFit="1"/>
    </xf>
    <xf numFmtId="0" fontId="68" fillId="0" borderId="0" xfId="0" applyFont="1" applyBorder="1" applyAlignment="1">
      <alignment horizontal="center" vertical="center" shrinkToFit="1"/>
    </xf>
    <xf numFmtId="0" fontId="68" fillId="0" borderId="61" xfId="0" applyFont="1" applyBorder="1" applyAlignment="1">
      <alignment horizontal="center" vertical="center" shrinkToFit="1"/>
    </xf>
    <xf numFmtId="0" fontId="69" fillId="0" borderId="57" xfId="0" applyFont="1" applyFill="1" applyBorder="1" applyAlignment="1">
      <alignment horizontal="center" vertical="center" shrinkToFit="1"/>
    </xf>
    <xf numFmtId="0" fontId="69" fillId="0" borderId="0" xfId="0" applyFont="1" applyFill="1" applyBorder="1" applyAlignment="1">
      <alignment horizontal="center" vertical="center" shrinkToFit="1"/>
    </xf>
    <xf numFmtId="0" fontId="69" fillId="0" borderId="61" xfId="0" applyFont="1" applyFill="1" applyBorder="1" applyAlignment="1">
      <alignment horizontal="center" vertical="center" shrinkToFit="1"/>
    </xf>
    <xf numFmtId="0" fontId="66" fillId="0" borderId="56" xfId="0" applyFont="1" applyBorder="1" applyAlignment="1">
      <alignment horizontal="center" vertical="center" shrinkToFit="1"/>
    </xf>
    <xf numFmtId="0" fontId="59" fillId="0" borderId="48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60" fillId="0" borderId="57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61" xfId="0" applyFont="1" applyBorder="1" applyAlignment="1">
      <alignment horizontal="center" vertical="center"/>
    </xf>
    <xf numFmtId="0" fontId="61" fillId="0" borderId="57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61" xfId="0" applyFont="1" applyBorder="1" applyAlignment="1">
      <alignment horizontal="center" vertical="center"/>
    </xf>
    <xf numFmtId="0" fontId="53" fillId="0" borderId="57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50" fillId="0" borderId="57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56" xfId="0" applyFont="1" applyBorder="1" applyAlignment="1">
      <alignment horizontal="center" vertical="center"/>
    </xf>
    <xf numFmtId="0" fontId="39" fillId="0" borderId="54" xfId="0" applyFont="1" applyBorder="1" applyAlignment="1">
      <alignment horizontal="center" vertical="center" shrinkToFit="1"/>
    </xf>
    <xf numFmtId="178" fontId="33" fillId="0" borderId="51" xfId="0" applyNumberFormat="1" applyFont="1" applyBorder="1" applyAlignment="1">
      <alignment horizontal="center" vertical="center" wrapText="1"/>
    </xf>
    <xf numFmtId="0" fontId="55" fillId="0" borderId="48" xfId="0" applyFont="1" applyBorder="1" applyAlignment="1">
      <alignment horizontal="center" vertical="center" shrinkToFit="1"/>
    </xf>
    <xf numFmtId="0" fontId="55" fillId="0" borderId="0" xfId="0" applyFont="1" applyBorder="1" applyAlignment="1">
      <alignment horizontal="center" vertical="center" shrinkToFit="1"/>
    </xf>
    <xf numFmtId="0" fontId="56" fillId="0" borderId="61" xfId="0" applyFont="1" applyBorder="1" applyAlignment="1">
      <alignment horizontal="center" vertical="center" shrinkToFit="1"/>
    </xf>
    <xf numFmtId="0" fontId="57" fillId="0" borderId="57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57" fillId="0" borderId="61" xfId="0" applyFont="1" applyBorder="1" applyAlignment="1">
      <alignment horizontal="center" vertical="center" shrinkToFit="1"/>
    </xf>
    <xf numFmtId="0" fontId="58" fillId="0" borderId="57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58" fillId="0" borderId="56" xfId="0" applyFont="1" applyBorder="1" applyAlignment="1">
      <alignment horizontal="center" vertical="center" shrinkToFit="1"/>
    </xf>
    <xf numFmtId="0" fontId="39" fillId="0" borderId="48" xfId="0" applyFont="1" applyBorder="1" applyAlignment="1">
      <alignment horizontal="center" vertical="center" wrapText="1"/>
    </xf>
    <xf numFmtId="0" fontId="39" fillId="0" borderId="61" xfId="0" applyFont="1" applyBorder="1" applyAlignment="1">
      <alignment horizontal="center" vertical="center" wrapText="1"/>
    </xf>
    <xf numFmtId="0" fontId="45" fillId="0" borderId="48" xfId="0" applyFont="1" applyBorder="1" applyAlignment="1">
      <alignment horizontal="center" vertical="center" shrinkToFit="1"/>
    </xf>
    <xf numFmtId="0" fontId="46" fillId="0" borderId="57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47" fillId="0" borderId="57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61" xfId="0" applyFont="1" applyBorder="1" applyAlignment="1">
      <alignment horizontal="center" vertical="center"/>
    </xf>
    <xf numFmtId="0" fontId="48" fillId="0" borderId="57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51" fillId="0" borderId="61" xfId="0" applyFont="1" applyBorder="1" applyAlignment="1">
      <alignment horizontal="center" vertical="center" shrinkToFit="1"/>
    </xf>
    <xf numFmtId="0" fontId="52" fillId="0" borderId="57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61" xfId="0" applyFont="1" applyBorder="1" applyAlignment="1">
      <alignment horizontal="center" vertical="center"/>
    </xf>
    <xf numFmtId="0" fontId="53" fillId="0" borderId="57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4" fillId="0" borderId="57" xfId="0" applyFont="1" applyBorder="1" applyAlignment="1">
      <alignment horizontal="center" vertical="center" shrinkToFit="1"/>
    </xf>
    <xf numFmtId="0" fontId="54" fillId="0" borderId="0" xfId="0" applyFont="1" applyBorder="1" applyAlignment="1">
      <alignment horizontal="center" vertical="center" shrinkToFit="1"/>
    </xf>
    <xf numFmtId="0" fontId="54" fillId="0" borderId="56" xfId="0" applyFont="1" applyBorder="1" applyAlignment="1">
      <alignment horizontal="center" vertical="center" shrinkToFit="1"/>
    </xf>
    <xf numFmtId="178" fontId="33" fillId="0" borderId="83" xfId="0" applyNumberFormat="1" applyFont="1" applyBorder="1" applyAlignment="1">
      <alignment horizontal="center" vertical="center" wrapText="1"/>
    </xf>
    <xf numFmtId="178" fontId="33" fillId="0" borderId="44" xfId="0" applyNumberFormat="1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0" fontId="43" fillId="0" borderId="61" xfId="0" applyFont="1" applyBorder="1" applyAlignment="1">
      <alignment horizontal="center" vertical="center" shrinkToFit="1"/>
    </xf>
    <xf numFmtId="0" fontId="39" fillId="0" borderId="68" xfId="0" applyFont="1" applyBorder="1" applyAlignment="1">
      <alignment horizontal="center" vertical="center" shrinkToFit="1"/>
    </xf>
    <xf numFmtId="0" fontId="27" fillId="0" borderId="0" xfId="0" applyFont="1" applyBorder="1" applyAlignment="1">
      <alignment horizontal="left" vertical="center"/>
    </xf>
    <xf numFmtId="0" fontId="21" fillId="0" borderId="47" xfId="0" applyFont="1" applyBorder="1" applyAlignment="1">
      <alignment horizontal="right" vertical="top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vertical="center"/>
    </xf>
    <xf numFmtId="0" fontId="22" fillId="0" borderId="86" xfId="0" applyFont="1" applyFill="1" applyBorder="1" applyAlignment="1">
      <alignment horizontal="center" vertical="center" wrapText="1" shrinkToFit="1"/>
    </xf>
    <xf numFmtId="0" fontId="21" fillId="0" borderId="0" xfId="0" applyFont="1" applyBorder="1" applyAlignment="1">
      <alignment horizontal="right" vertical="top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FF3399"/>
      <color rgb="FFFF66CC"/>
      <color rgb="FF008000"/>
      <color rgb="FF6600FF"/>
      <color rgb="FF009999"/>
      <color rgb="FF66FF33"/>
      <color rgb="FF00CC00"/>
      <color rgb="FF9999FF"/>
      <color rgb="FFFF9933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9.png"/><Relationship Id="rId18" Type="http://schemas.openxmlformats.org/officeDocument/2006/relationships/image" Target="../media/image12.png"/><Relationship Id="rId26" Type="http://schemas.openxmlformats.org/officeDocument/2006/relationships/image" Target="../media/image17.png"/><Relationship Id="rId3" Type="http://schemas.openxmlformats.org/officeDocument/2006/relationships/image" Target="../media/image2.png"/><Relationship Id="rId21" Type="http://schemas.microsoft.com/office/2007/relationships/hdphoto" Target="../media/hdphoto8.wdp"/><Relationship Id="rId34" Type="http://schemas.microsoft.com/office/2007/relationships/hdphoto" Target="../media/hdphoto12.wdp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microsoft.com/office/2007/relationships/hdphoto" Target="../media/hdphoto6.wdp"/><Relationship Id="rId25" Type="http://schemas.openxmlformats.org/officeDocument/2006/relationships/image" Target="../media/image16.png"/><Relationship Id="rId33" Type="http://schemas.openxmlformats.org/officeDocument/2006/relationships/image" Target="../media/image22.png"/><Relationship Id="rId38" Type="http://schemas.microsoft.com/office/2007/relationships/hdphoto" Target="../media/hdphoto14.wdp"/><Relationship Id="rId2" Type="http://schemas.microsoft.com/office/2007/relationships/hdphoto" Target="../media/hdphoto1.wdp"/><Relationship Id="rId16" Type="http://schemas.openxmlformats.org/officeDocument/2006/relationships/image" Target="../media/image11.png"/><Relationship Id="rId20" Type="http://schemas.openxmlformats.org/officeDocument/2006/relationships/image" Target="../media/image13.png"/><Relationship Id="rId29" Type="http://schemas.microsoft.com/office/2007/relationships/hdphoto" Target="../media/hdphoto1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24" Type="http://schemas.openxmlformats.org/officeDocument/2006/relationships/image" Target="../media/image15.png"/><Relationship Id="rId32" Type="http://schemas.openxmlformats.org/officeDocument/2006/relationships/image" Target="../media/image21.png"/><Relationship Id="rId37" Type="http://schemas.openxmlformats.org/officeDocument/2006/relationships/image" Target="../media/image24.png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23" Type="http://schemas.microsoft.com/office/2007/relationships/hdphoto" Target="../media/hdphoto9.wdp"/><Relationship Id="rId28" Type="http://schemas.openxmlformats.org/officeDocument/2006/relationships/image" Target="../media/image18.png"/><Relationship Id="rId36" Type="http://schemas.microsoft.com/office/2007/relationships/hdphoto" Target="../media/hdphoto13.wdp"/><Relationship Id="rId10" Type="http://schemas.microsoft.com/office/2007/relationships/hdphoto" Target="../media/hdphoto3.wdp"/><Relationship Id="rId19" Type="http://schemas.microsoft.com/office/2007/relationships/hdphoto" Target="../media/hdphoto7.wdp"/><Relationship Id="rId31" Type="http://schemas.openxmlformats.org/officeDocument/2006/relationships/image" Target="../media/image20.PN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microsoft.com/office/2007/relationships/hdphoto" Target="../media/hdphoto5.wdp"/><Relationship Id="rId22" Type="http://schemas.openxmlformats.org/officeDocument/2006/relationships/image" Target="../media/image14.png"/><Relationship Id="rId27" Type="http://schemas.microsoft.com/office/2007/relationships/hdphoto" Target="../media/hdphoto10.wdp"/><Relationship Id="rId30" Type="http://schemas.openxmlformats.org/officeDocument/2006/relationships/image" Target="../media/image19.png"/><Relationship Id="rId35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693965</xdr:colOff>
      <xdr:row>39</xdr:row>
      <xdr:rowOff>175260</xdr:rowOff>
    </xdr:from>
    <xdr:to>
      <xdr:col>20</xdr:col>
      <xdr:colOff>674914</xdr:colOff>
      <xdr:row>45</xdr:row>
      <xdr:rowOff>106136</xdr:rowOff>
    </xdr:to>
    <xdr:sp macro="" textlink="">
      <xdr:nvSpPr>
        <xdr:cNvPr id="41" name="等腰三角形 40"/>
        <xdr:cNvSpPr/>
      </xdr:nvSpPr>
      <xdr:spPr>
        <a:xfrm>
          <a:off x="11819165" y="10930346"/>
          <a:ext cx="2898320" cy="1237161"/>
        </a:xfrm>
        <a:prstGeom prst="triangle">
          <a:avLst>
            <a:gd name="adj" fmla="val 100000"/>
          </a:avLst>
        </a:prstGeom>
        <a:pattFill prst="wdUpDiag">
          <a:fgClr>
            <a:schemeClr val="accent1"/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17</xdr:col>
      <xdr:colOff>397329</xdr:colOff>
      <xdr:row>0</xdr:row>
      <xdr:rowOff>43543</xdr:rowOff>
    </xdr:from>
    <xdr:to>
      <xdr:col>20</xdr:col>
      <xdr:colOff>209006</xdr:colOff>
      <xdr:row>0</xdr:row>
      <xdr:rowOff>361678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51872" y="43543"/>
          <a:ext cx="1999705" cy="31813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0</xdr:row>
      <xdr:rowOff>43542</xdr:rowOff>
    </xdr:from>
    <xdr:to>
      <xdr:col>10</xdr:col>
      <xdr:colOff>273505</xdr:colOff>
      <xdr:row>0</xdr:row>
      <xdr:rowOff>314052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452258" y="43542"/>
          <a:ext cx="2570390" cy="27051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埔鹽國中</a:t>
          </a:r>
        </a:p>
      </xdr:txBody>
    </xdr:sp>
    <xdr:clientData/>
  </xdr:twoCellAnchor>
  <xdr:twoCellAnchor>
    <xdr:from>
      <xdr:col>1</xdr:col>
      <xdr:colOff>446314</xdr:colOff>
      <xdr:row>0</xdr:row>
      <xdr:rowOff>0</xdr:rowOff>
    </xdr:from>
    <xdr:to>
      <xdr:col>5</xdr:col>
      <xdr:colOff>65313</xdr:colOff>
      <xdr:row>0</xdr:row>
      <xdr:rowOff>370115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31371" y="0"/>
          <a:ext cx="2536371" cy="3701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  <xdr:twoCellAnchor>
    <xdr:from>
      <xdr:col>18</xdr:col>
      <xdr:colOff>108857</xdr:colOff>
      <xdr:row>37</xdr:row>
      <xdr:rowOff>13607</xdr:rowOff>
    </xdr:from>
    <xdr:to>
      <xdr:col>20</xdr:col>
      <xdr:colOff>279531</xdr:colOff>
      <xdr:row>41</xdr:row>
      <xdr:rowOff>217714</xdr:rowOff>
    </xdr:to>
    <xdr:sp macro="" textlink="">
      <xdr:nvSpPr>
        <xdr:cNvPr id="9" name="圓角矩形圖說文字 8"/>
        <xdr:cNvSpPr/>
      </xdr:nvSpPr>
      <xdr:spPr>
        <a:xfrm>
          <a:off x="12692743" y="9582150"/>
          <a:ext cx="1629359" cy="1042307"/>
        </a:xfrm>
        <a:prstGeom prst="wedgeRoundRectCallout">
          <a:avLst>
            <a:gd name="adj1" fmla="val -68323"/>
            <a:gd name="adj2" fmla="val -629"/>
            <a:gd name="adj3" fmla="val 16667"/>
          </a:avLst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TW" altLang="en-US" sz="2000" b="1">
              <a:solidFill>
                <a:schemeClr val="accent6">
                  <a:lumMod val="50000"/>
                </a:schemeClr>
              </a:solidFill>
              <a:latin typeface="華康皮皮體W5" panose="040B0509000000000000" pitchFamily="81" charset="-120"/>
              <a:ea typeface="華康皮皮體W5" panose="040B0509000000000000" pitchFamily="81" charset="-120"/>
            </a:rPr>
            <a:t>港式</a:t>
          </a:r>
          <a:r>
            <a:rPr lang="zh-TW" altLang="en-US" sz="2000" b="1">
              <a:solidFill>
                <a:srgbClr val="FF3399"/>
              </a:solidFill>
              <a:latin typeface="華康皮皮體W5" panose="040B0509000000000000" pitchFamily="81" charset="-120"/>
              <a:ea typeface="華康皮皮體W5" panose="040B0509000000000000" pitchFamily="81" charset="-120"/>
            </a:rPr>
            <a:t>公仔麵</a:t>
          </a:r>
          <a:endParaRPr lang="en-US" altLang="zh-TW" sz="2000" b="1">
            <a:solidFill>
              <a:srgbClr val="FF3399"/>
            </a:solidFill>
            <a:latin typeface="華康皮皮體W5" panose="040B0509000000000000" pitchFamily="81" charset="-120"/>
            <a:ea typeface="華康皮皮體W5" panose="040B0509000000000000" pitchFamily="81" charset="-120"/>
          </a:endParaRPr>
        </a:p>
        <a:p>
          <a:pPr algn="ctr"/>
          <a:r>
            <a:rPr lang="zh-TW" altLang="en-US" sz="2000" b="1">
              <a:solidFill>
                <a:schemeClr val="accent6">
                  <a:lumMod val="50000"/>
                </a:schemeClr>
              </a:solidFill>
              <a:latin typeface="華康皮皮體W5" panose="040B0509000000000000" pitchFamily="81" charset="-120"/>
              <a:ea typeface="華康皮皮體W5" panose="040B0509000000000000" pitchFamily="81" charset="-120"/>
            </a:rPr>
            <a:t>隆重登場！</a:t>
          </a:r>
          <a:endParaRPr lang="en-US" altLang="zh-TW" sz="2000" b="1">
            <a:solidFill>
              <a:schemeClr val="accent6">
                <a:lumMod val="50000"/>
              </a:schemeClr>
            </a:solidFill>
            <a:latin typeface="華康皮皮體W5" panose="040B0509000000000000" pitchFamily="81" charset="-120"/>
            <a:ea typeface="華康皮皮體W5" panose="040B0509000000000000" pitchFamily="81" charset="-120"/>
          </a:endParaRPr>
        </a:p>
        <a:p>
          <a:pPr algn="ctr"/>
          <a:endParaRPr lang="zh-TW" altLang="en-US" sz="2000" b="1">
            <a:solidFill>
              <a:schemeClr val="accent6">
                <a:lumMod val="50000"/>
              </a:schemeClr>
            </a:solidFill>
            <a:latin typeface="華康皮皮體W5" panose="040B0509000000000000" pitchFamily="81" charset="-120"/>
            <a:ea typeface="華康皮皮體W5" panose="040B0509000000000000" pitchFamily="81" charset="-120"/>
          </a:endParaRPr>
        </a:p>
      </xdr:txBody>
    </xdr:sp>
    <xdr:clientData/>
  </xdr:twoCellAnchor>
  <xdr:twoCellAnchor>
    <xdr:from>
      <xdr:col>13</xdr:col>
      <xdr:colOff>4665</xdr:colOff>
      <xdr:row>37</xdr:row>
      <xdr:rowOff>43544</xdr:rowOff>
    </xdr:from>
    <xdr:to>
      <xdr:col>16</xdr:col>
      <xdr:colOff>370114</xdr:colOff>
      <xdr:row>45</xdr:row>
      <xdr:rowOff>43541</xdr:rowOff>
    </xdr:to>
    <xdr:sp macro="" textlink="">
      <xdr:nvSpPr>
        <xdr:cNvPr id="11" name="圓角矩形圖說文字 10"/>
        <xdr:cNvSpPr/>
      </xdr:nvSpPr>
      <xdr:spPr>
        <a:xfrm>
          <a:off x="8941836" y="9612087"/>
          <a:ext cx="2553478" cy="1687283"/>
        </a:xfrm>
        <a:prstGeom prst="wedgeRoundRectCallout">
          <a:avLst>
            <a:gd name="adj1" fmla="val -56029"/>
            <a:gd name="adj2" fmla="val -9489"/>
            <a:gd name="adj3" fmla="val 16667"/>
          </a:avLst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2800" b="1">
              <a:solidFill>
                <a:schemeClr val="accent6">
                  <a:lumMod val="50000"/>
                </a:schemeClr>
              </a:solidFill>
              <a:latin typeface="華康皮皮體W5" panose="040B0509000000000000" pitchFamily="81" charset="-120"/>
              <a:ea typeface="華康皮皮體W5" panose="040B0509000000000000" pitchFamily="81" charset="-120"/>
            </a:rPr>
            <a:t>冷吱吱的天氣就該吃熱呼呼</a:t>
          </a:r>
          <a:r>
            <a:rPr lang="zh-TW" altLang="en-US" sz="2800" b="1">
              <a:solidFill>
                <a:srgbClr val="6600FF"/>
              </a:solidFill>
              <a:latin typeface="華康皮皮體W5" panose="040B0509000000000000" pitchFamily="81" charset="-120"/>
              <a:ea typeface="華康皮皮體W5" panose="040B0509000000000000" pitchFamily="81" charset="-120"/>
            </a:rPr>
            <a:t>辣炒年糕</a:t>
          </a:r>
        </a:p>
      </xdr:txBody>
    </xdr:sp>
    <xdr:clientData/>
  </xdr:twoCellAnchor>
  <xdr:twoCellAnchor editAs="oneCell">
    <xdr:from>
      <xdr:col>16</xdr:col>
      <xdr:colOff>21772</xdr:colOff>
      <xdr:row>8</xdr:row>
      <xdr:rowOff>54429</xdr:rowOff>
    </xdr:from>
    <xdr:to>
      <xdr:col>17</xdr:col>
      <xdr:colOff>722036</xdr:colOff>
      <xdr:row>15</xdr:row>
      <xdr:rowOff>21772</xdr:rowOff>
    </xdr:to>
    <xdr:pic>
      <xdr:nvPicPr>
        <xdr:cNvPr id="12" name="圖片 1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4271" b="63151" l="33675" r="45681"/>
                  </a14:imgEffect>
                </a14:imgLayer>
              </a14:imgProps>
            </a:ext>
          </a:extLst>
        </a:blip>
        <a:srcRect l="33261" t="44648" r="53874" b="36004"/>
        <a:stretch/>
      </xdr:blipFill>
      <xdr:spPr>
        <a:xfrm>
          <a:off x="11146972" y="2264229"/>
          <a:ext cx="1429607" cy="1534886"/>
        </a:xfrm>
        <a:prstGeom prst="rect">
          <a:avLst/>
        </a:prstGeom>
      </xdr:spPr>
    </xdr:pic>
    <xdr:clientData/>
  </xdr:twoCellAnchor>
  <xdr:twoCellAnchor editAs="oneCell">
    <xdr:from>
      <xdr:col>19</xdr:col>
      <xdr:colOff>645295</xdr:colOff>
      <xdr:row>4</xdr:row>
      <xdr:rowOff>92527</xdr:rowOff>
    </xdr:from>
    <xdr:to>
      <xdr:col>21</xdr:col>
      <xdr:colOff>3576</xdr:colOff>
      <xdr:row>7</xdr:row>
      <xdr:rowOff>217715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8524" y="1137556"/>
          <a:ext cx="816966" cy="941616"/>
        </a:xfrm>
        <a:prstGeom prst="rect">
          <a:avLst/>
        </a:prstGeom>
      </xdr:spPr>
    </xdr:pic>
    <xdr:clientData/>
  </xdr:twoCellAnchor>
  <xdr:twoCellAnchor editAs="oneCell">
    <xdr:from>
      <xdr:col>9</xdr:col>
      <xdr:colOff>20994</xdr:colOff>
      <xdr:row>37</xdr:row>
      <xdr:rowOff>130628</xdr:rowOff>
    </xdr:from>
    <xdr:to>
      <xdr:col>13</xdr:col>
      <xdr:colOff>31880</xdr:colOff>
      <xdr:row>45</xdr:row>
      <xdr:rowOff>119743</xdr:rowOff>
    </xdr:to>
    <xdr:pic>
      <xdr:nvPicPr>
        <xdr:cNvPr id="14" name="圖片 1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46" b="7374"/>
        <a:stretch/>
      </xdr:blipFill>
      <xdr:spPr>
        <a:xfrm>
          <a:off x="6040794" y="8926285"/>
          <a:ext cx="2928257" cy="1937658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435428</xdr:colOff>
      <xdr:row>40</xdr:row>
      <xdr:rowOff>174171</xdr:rowOff>
    </xdr:from>
    <xdr:to>
      <xdr:col>20</xdr:col>
      <xdr:colOff>471119</xdr:colOff>
      <xdr:row>44</xdr:row>
      <xdr:rowOff>108857</xdr:rowOff>
    </xdr:to>
    <xdr:pic>
      <xdr:nvPicPr>
        <xdr:cNvPr id="15" name="圖片 1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04" b="15021"/>
        <a:stretch/>
      </xdr:blipFill>
      <xdr:spPr>
        <a:xfrm>
          <a:off x="13019314" y="10352314"/>
          <a:ext cx="1494376" cy="1023257"/>
        </a:xfrm>
        <a:prstGeom prst="rect">
          <a:avLst/>
        </a:prstGeom>
      </xdr:spPr>
    </xdr:pic>
    <xdr:clientData/>
  </xdr:twoCellAnchor>
  <xdr:twoCellAnchor editAs="oneCell">
    <xdr:from>
      <xdr:col>7</xdr:col>
      <xdr:colOff>564817</xdr:colOff>
      <xdr:row>9</xdr:row>
      <xdr:rowOff>147654</xdr:rowOff>
    </xdr:from>
    <xdr:to>
      <xdr:col>9</xdr:col>
      <xdr:colOff>91751</xdr:colOff>
      <xdr:row>13</xdr:row>
      <xdr:rowOff>54429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43" b="100000" l="0" r="9781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931" y="2520740"/>
          <a:ext cx="985620" cy="766746"/>
        </a:xfrm>
        <a:prstGeom prst="rect">
          <a:avLst/>
        </a:prstGeom>
      </xdr:spPr>
    </xdr:pic>
    <xdr:clientData/>
  </xdr:twoCellAnchor>
  <xdr:twoCellAnchor editAs="oneCell">
    <xdr:from>
      <xdr:col>15</xdr:col>
      <xdr:colOff>706351</xdr:colOff>
      <xdr:row>28</xdr:row>
      <xdr:rowOff>0</xdr:rowOff>
    </xdr:from>
    <xdr:to>
      <xdr:col>17</xdr:col>
      <xdr:colOff>642256</xdr:colOff>
      <xdr:row>33</xdr:row>
      <xdr:rowOff>236765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2208" y="8286752"/>
          <a:ext cx="1394591" cy="1477736"/>
        </a:xfrm>
        <a:prstGeom prst="rect">
          <a:avLst/>
        </a:prstGeom>
      </xdr:spPr>
    </xdr:pic>
    <xdr:clientData/>
  </xdr:twoCellAnchor>
  <xdr:twoCellAnchor editAs="oneCell">
    <xdr:from>
      <xdr:col>4</xdr:col>
      <xdr:colOff>130628</xdr:colOff>
      <xdr:row>39</xdr:row>
      <xdr:rowOff>3</xdr:rowOff>
    </xdr:from>
    <xdr:to>
      <xdr:col>5</xdr:col>
      <xdr:colOff>664028</xdr:colOff>
      <xdr:row>43</xdr:row>
      <xdr:rowOff>189595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786" b="92857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4" y="10755089"/>
          <a:ext cx="1262743" cy="1278163"/>
        </a:xfrm>
        <a:prstGeom prst="rect">
          <a:avLst/>
        </a:prstGeom>
      </xdr:spPr>
    </xdr:pic>
    <xdr:clientData/>
  </xdr:twoCellAnchor>
  <xdr:twoCellAnchor editAs="oneCell">
    <xdr:from>
      <xdr:col>8</xdr:col>
      <xdr:colOff>351884</xdr:colOff>
      <xdr:row>18</xdr:row>
      <xdr:rowOff>54429</xdr:rowOff>
    </xdr:from>
    <xdr:to>
      <xdr:col>9</xdr:col>
      <xdr:colOff>609785</xdr:colOff>
      <xdr:row>23</xdr:row>
      <xdr:rowOff>10886</xdr:rowOff>
    </xdr:to>
    <xdr:pic>
      <xdr:nvPicPr>
        <xdr:cNvPr id="23" name="圖片 2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827" t="4204" r="9108" b="18608"/>
        <a:stretch/>
      </xdr:blipFill>
      <xdr:spPr>
        <a:xfrm>
          <a:off x="5642341" y="4582886"/>
          <a:ext cx="987244" cy="108857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76200</xdr:colOff>
      <xdr:row>17</xdr:row>
      <xdr:rowOff>76201</xdr:rowOff>
    </xdr:from>
    <xdr:to>
      <xdr:col>2</xdr:col>
      <xdr:colOff>250373</xdr:colOff>
      <xdr:row>22</xdr:row>
      <xdr:rowOff>97972</xdr:rowOff>
    </xdr:to>
    <xdr:grpSp>
      <xdr:nvGrpSpPr>
        <xdr:cNvPr id="28" name="群組 27"/>
        <xdr:cNvGrpSpPr/>
      </xdr:nvGrpSpPr>
      <xdr:grpSpPr>
        <a:xfrm>
          <a:off x="76200" y="4321630"/>
          <a:ext cx="1088573" cy="1045028"/>
          <a:chOff x="12347169" y="465719"/>
          <a:chExt cx="1684163" cy="1828800"/>
        </a:xfrm>
      </xdr:grpSpPr>
      <xdr:pic>
        <xdr:nvPicPr>
          <xdr:cNvPr id="29" name="圖片 28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ackgroundRemoval t="30995" b="73091" l="7194" r="88899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1363" t="29029" r="8395" b="24231"/>
          <a:stretch/>
        </xdr:blipFill>
        <xdr:spPr>
          <a:xfrm rot="7127663">
            <a:off x="12592050" y="855237"/>
            <a:ext cx="1828800" cy="1049764"/>
          </a:xfrm>
          <a:prstGeom prst="rect">
            <a:avLst/>
          </a:prstGeom>
        </xdr:spPr>
      </xdr:pic>
      <xdr:pic>
        <xdr:nvPicPr>
          <xdr:cNvPr id="30" name="圖片 29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2347169" y="685800"/>
            <a:ext cx="1254531" cy="1438275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653143</xdr:colOff>
      <xdr:row>17</xdr:row>
      <xdr:rowOff>115514</xdr:rowOff>
    </xdr:from>
    <xdr:to>
      <xdr:col>17</xdr:col>
      <xdr:colOff>573445</xdr:colOff>
      <xdr:row>24</xdr:row>
      <xdr:rowOff>108859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100000" l="10000" r="90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958050" y="4571635"/>
          <a:ext cx="1560887" cy="1378988"/>
        </a:xfrm>
        <a:prstGeom prst="rect">
          <a:avLst/>
        </a:prstGeom>
      </xdr:spPr>
    </xdr:pic>
    <xdr:clientData/>
  </xdr:twoCellAnchor>
  <xdr:twoCellAnchor editAs="oneCell">
    <xdr:from>
      <xdr:col>16</xdr:col>
      <xdr:colOff>260285</xdr:colOff>
      <xdr:row>21</xdr:row>
      <xdr:rowOff>80974</xdr:rowOff>
    </xdr:from>
    <xdr:to>
      <xdr:col>17</xdr:col>
      <xdr:colOff>606100</xdr:colOff>
      <xdr:row>26</xdr:row>
      <xdr:rowOff>127908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5485" y="5077517"/>
          <a:ext cx="1075158" cy="1407648"/>
        </a:xfrm>
        <a:prstGeom prst="rect">
          <a:avLst/>
        </a:prstGeom>
      </xdr:spPr>
    </xdr:pic>
    <xdr:clientData/>
  </xdr:twoCellAnchor>
  <xdr:twoCellAnchor editAs="oneCell">
    <xdr:from>
      <xdr:col>7</xdr:col>
      <xdr:colOff>641479</xdr:colOff>
      <xdr:row>11</xdr:row>
      <xdr:rowOff>114302</xdr:rowOff>
    </xdr:from>
    <xdr:to>
      <xdr:col>9</xdr:col>
      <xdr:colOff>713597</xdr:colOff>
      <xdr:row>18</xdr:row>
      <xdr:rowOff>42185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96000" l="9778" r="89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2593" y="2846616"/>
          <a:ext cx="1530804" cy="1724026"/>
        </a:xfrm>
        <a:prstGeom prst="rect">
          <a:avLst/>
        </a:prstGeom>
      </xdr:spPr>
    </xdr:pic>
    <xdr:clientData/>
  </xdr:twoCellAnchor>
  <xdr:twoCellAnchor editAs="oneCell">
    <xdr:from>
      <xdr:col>4</xdr:col>
      <xdr:colOff>1889</xdr:colOff>
      <xdr:row>28</xdr:row>
      <xdr:rowOff>0</xdr:rowOff>
    </xdr:from>
    <xdr:to>
      <xdr:col>5</xdr:col>
      <xdr:colOff>424544</xdr:colOff>
      <xdr:row>32</xdr:row>
      <xdr:rowOff>233950</xdr:rowOff>
    </xdr:to>
    <xdr:pic>
      <xdr:nvPicPr>
        <xdr:cNvPr id="34" name="圖片 3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89776" l="10000" r="941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36" r="9822"/>
        <a:stretch/>
      </xdr:blipFill>
      <xdr:spPr>
        <a:xfrm>
          <a:off x="2374975" y="8426725"/>
          <a:ext cx="1151998" cy="1202778"/>
        </a:xfrm>
        <a:prstGeom prst="rect">
          <a:avLst/>
        </a:prstGeom>
      </xdr:spPr>
    </xdr:pic>
    <xdr:clientData/>
  </xdr:twoCellAnchor>
  <xdr:twoCellAnchor editAs="oneCell">
    <xdr:from>
      <xdr:col>4</xdr:col>
      <xdr:colOff>318178</xdr:colOff>
      <xdr:row>28</xdr:row>
      <xdr:rowOff>69307</xdr:rowOff>
    </xdr:from>
    <xdr:to>
      <xdr:col>6</xdr:col>
      <xdr:colOff>54431</xdr:colOff>
      <xdr:row>34</xdr:row>
      <xdr:rowOff>198666</xdr:rowOff>
    </xdr:to>
    <xdr:pic>
      <xdr:nvPicPr>
        <xdr:cNvPr id="35" name="圖片 3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264" y="8505736"/>
          <a:ext cx="1194938" cy="1642473"/>
        </a:xfrm>
        <a:prstGeom prst="rect">
          <a:avLst/>
        </a:prstGeom>
      </xdr:spPr>
    </xdr:pic>
    <xdr:clientData/>
  </xdr:twoCellAnchor>
  <xdr:twoCellAnchor editAs="oneCell">
    <xdr:from>
      <xdr:col>12</xdr:col>
      <xdr:colOff>415517</xdr:colOff>
      <xdr:row>8</xdr:row>
      <xdr:rowOff>136899</xdr:rowOff>
    </xdr:from>
    <xdr:to>
      <xdr:col>13</xdr:col>
      <xdr:colOff>726025</xdr:colOff>
      <xdr:row>14</xdr:row>
      <xdr:rowOff>45561</xdr:rowOff>
    </xdr:to>
    <xdr:pic>
      <xdr:nvPicPr>
        <xdr:cNvPr id="36" name="圖片 3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0" t="14461" r="12499" b="11520"/>
        <a:stretch/>
      </xdr:blipFill>
      <xdr:spPr>
        <a:xfrm rot="13920700">
          <a:off x="8541240" y="2428805"/>
          <a:ext cx="1204062" cy="103985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248535</xdr:colOff>
      <xdr:row>21</xdr:row>
      <xdr:rowOff>33562</xdr:rowOff>
    </xdr:from>
    <xdr:to>
      <xdr:col>9</xdr:col>
      <xdr:colOff>706654</xdr:colOff>
      <xdr:row>25</xdr:row>
      <xdr:rowOff>225584</xdr:rowOff>
    </xdr:to>
    <xdr:pic>
      <xdr:nvPicPr>
        <xdr:cNvPr id="37" name="圖片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6299">
          <a:off x="5538992" y="5149848"/>
          <a:ext cx="1187462" cy="1280593"/>
        </a:xfrm>
        <a:prstGeom prst="rect">
          <a:avLst/>
        </a:prstGeom>
      </xdr:spPr>
    </xdr:pic>
    <xdr:clientData/>
  </xdr:twoCellAnchor>
  <xdr:twoCellAnchor editAs="oneCell">
    <xdr:from>
      <xdr:col>12</xdr:col>
      <xdr:colOff>23049</xdr:colOff>
      <xdr:row>21</xdr:row>
      <xdr:rowOff>190502</xdr:rowOff>
    </xdr:from>
    <xdr:to>
      <xdr:col>13</xdr:col>
      <xdr:colOff>431102</xdr:colOff>
      <xdr:row>26</xdr:row>
      <xdr:rowOff>2722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0" b="99153" l="0" r="100000">
                      <a14:foregroundMark x1="18080" y1="17903" x2="18080" y2="17903"/>
                      <a14:foregroundMark x1="22460" y1="15678" x2="22460" y2="15678"/>
                      <a14:foregroundMark x1="24138" y1="15148" x2="24138" y2="15148"/>
                      <a14:foregroundMark x1="26561" y1="14725" x2="26561" y2="14725"/>
                      <a14:foregroundMark x1="29543" y1="14195" x2="29543" y2="14195"/>
                      <a14:foregroundMark x1="32339" y1="15148" x2="32339" y2="15148"/>
                      <a14:foregroundMark x1="48089" y1="11229" x2="48089" y2="112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878" y="5187045"/>
          <a:ext cx="1137395" cy="1172934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272142</xdr:colOff>
      <xdr:row>11</xdr:row>
      <xdr:rowOff>267629</xdr:rowOff>
    </xdr:from>
    <xdr:to>
      <xdr:col>5</xdr:col>
      <xdr:colOff>638230</xdr:colOff>
      <xdr:row>17</xdr:row>
      <xdr:rowOff>48991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228" y="2999943"/>
          <a:ext cx="1095431" cy="1414220"/>
        </a:xfrm>
        <a:prstGeom prst="rect">
          <a:avLst/>
        </a:prstGeom>
      </xdr:spPr>
    </xdr:pic>
    <xdr:clientData/>
  </xdr:twoCellAnchor>
  <xdr:twoCellAnchor editAs="oneCell">
    <xdr:from>
      <xdr:col>12</xdr:col>
      <xdr:colOff>261256</xdr:colOff>
      <xdr:row>0</xdr:row>
      <xdr:rowOff>43543</xdr:rowOff>
    </xdr:from>
    <xdr:to>
      <xdr:col>16</xdr:col>
      <xdr:colOff>559804</xdr:colOff>
      <xdr:row>1</xdr:row>
      <xdr:rowOff>26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9085" y="43543"/>
          <a:ext cx="3215919" cy="304826"/>
        </a:xfrm>
        <a:prstGeom prst="rect">
          <a:avLst/>
        </a:prstGeom>
      </xdr:spPr>
    </xdr:pic>
    <xdr:clientData/>
  </xdr:twoCellAnchor>
  <xdr:twoCellAnchor editAs="oneCell">
    <xdr:from>
      <xdr:col>11</xdr:col>
      <xdr:colOff>674914</xdr:colOff>
      <xdr:row>3</xdr:row>
      <xdr:rowOff>174172</xdr:rowOff>
    </xdr:from>
    <xdr:to>
      <xdr:col>13</xdr:col>
      <xdr:colOff>399604</xdr:colOff>
      <xdr:row>7</xdr:row>
      <xdr:rowOff>141515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947058"/>
          <a:ext cx="1183375" cy="1055914"/>
        </a:xfrm>
        <a:prstGeom prst="rect">
          <a:avLst/>
        </a:prstGeom>
      </xdr:spPr>
    </xdr:pic>
    <xdr:clientData/>
  </xdr:twoCellAnchor>
  <xdr:twoCellAnchor editAs="oneCell">
    <xdr:from>
      <xdr:col>12</xdr:col>
      <xdr:colOff>386348</xdr:colOff>
      <xdr:row>12</xdr:row>
      <xdr:rowOff>20752</xdr:rowOff>
    </xdr:from>
    <xdr:to>
      <xdr:col>14</xdr:col>
      <xdr:colOff>60797</xdr:colOff>
      <xdr:row>16</xdr:row>
      <xdr:rowOff>234724</xdr:rowOff>
    </xdr:to>
    <xdr:pic>
      <xdr:nvPicPr>
        <xdr:cNvPr id="24" name="圖片 2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3636" b="98182" l="9455" r="894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177" y="3025209"/>
          <a:ext cx="1133134" cy="1302544"/>
        </a:xfrm>
        <a:prstGeom prst="rect">
          <a:avLst/>
        </a:prstGeom>
      </xdr:spPr>
    </xdr:pic>
    <xdr:clientData/>
  </xdr:twoCellAnchor>
  <xdr:twoCellAnchor editAs="oneCell">
    <xdr:from>
      <xdr:col>16</xdr:col>
      <xdr:colOff>51347</xdr:colOff>
      <xdr:row>37</xdr:row>
      <xdr:rowOff>125188</xdr:rowOff>
    </xdr:from>
    <xdr:to>
      <xdr:col>18</xdr:col>
      <xdr:colOff>146182</xdr:colOff>
      <xdr:row>44</xdr:row>
      <xdr:rowOff>87086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4000" r="9492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547" y="10455731"/>
          <a:ext cx="1553521" cy="1747155"/>
        </a:xfrm>
        <a:prstGeom prst="rect">
          <a:avLst/>
        </a:prstGeom>
      </xdr:spPr>
    </xdr:pic>
    <xdr:clientData/>
  </xdr:twoCellAnchor>
  <xdr:twoCellAnchor editAs="oneCell">
    <xdr:from>
      <xdr:col>10</xdr:col>
      <xdr:colOff>499966</xdr:colOff>
      <xdr:row>38</xdr:row>
      <xdr:rowOff>272142</xdr:rowOff>
    </xdr:from>
    <xdr:to>
      <xdr:col>12</xdr:col>
      <xdr:colOff>610104</xdr:colOff>
      <xdr:row>46</xdr:row>
      <xdr:rowOff>36185</xdr:rowOff>
    </xdr:to>
    <xdr:pic>
      <xdr:nvPicPr>
        <xdr:cNvPr id="39" name="圖片 38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0" r="9923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8175"/>
        <a:stretch/>
      </xdr:blipFill>
      <xdr:spPr>
        <a:xfrm>
          <a:off x="7249109" y="9220199"/>
          <a:ext cx="1568824" cy="1723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6"/>
  <sheetViews>
    <sheetView topLeftCell="A19" zoomScale="70" zoomScaleNormal="70" workbookViewId="0">
      <selection activeCell="B43" sqref="B43:E43"/>
    </sheetView>
  </sheetViews>
  <sheetFormatPr defaultColWidth="9" defaultRowHeight="16.2"/>
  <cols>
    <col min="1" max="1" width="2.6640625" style="96" customWidth="1"/>
    <col min="2" max="21" width="10.6640625" style="98" customWidth="1"/>
    <col min="22" max="16384" width="9" style="96"/>
  </cols>
  <sheetData>
    <row r="1" spans="2:21" ht="28.05" customHeight="1" thickBot="1">
      <c r="B1" s="387"/>
      <c r="C1" s="387"/>
      <c r="D1" s="387"/>
      <c r="E1" s="387"/>
      <c r="F1" s="387"/>
      <c r="J1" s="388"/>
      <c r="K1" s="388"/>
      <c r="L1" s="388"/>
      <c r="M1" s="388"/>
      <c r="N1" s="388"/>
      <c r="O1" s="388"/>
      <c r="P1" s="388"/>
      <c r="Q1" s="137"/>
      <c r="R1" s="137"/>
      <c r="S1" s="137"/>
      <c r="T1" s="137"/>
      <c r="U1" s="109"/>
    </row>
    <row r="2" spans="2:21" s="100" customFormat="1" ht="12" customHeight="1">
      <c r="B2" s="303" t="s">
        <v>148</v>
      </c>
      <c r="C2" s="304"/>
      <c r="D2" s="304"/>
      <c r="E2" s="305"/>
      <c r="F2" s="304" t="s">
        <v>149</v>
      </c>
      <c r="G2" s="304"/>
      <c r="H2" s="304"/>
      <c r="I2" s="304"/>
      <c r="J2" s="385" t="s">
        <v>150</v>
      </c>
      <c r="K2" s="385"/>
      <c r="L2" s="385"/>
      <c r="M2" s="385"/>
      <c r="N2" s="304" t="s">
        <v>151</v>
      </c>
      <c r="O2" s="304"/>
      <c r="P2" s="304"/>
      <c r="Q2" s="305"/>
      <c r="R2" s="304" t="s">
        <v>152</v>
      </c>
      <c r="S2" s="304"/>
      <c r="T2" s="304"/>
      <c r="U2" s="386"/>
    </row>
    <row r="3" spans="2:21" s="172" customFormat="1" ht="22.05" customHeight="1">
      <c r="B3" s="209" t="s">
        <v>83</v>
      </c>
      <c r="C3" s="210"/>
      <c r="D3" s="210"/>
      <c r="E3" s="210"/>
      <c r="F3" s="233" t="s">
        <v>155</v>
      </c>
      <c r="G3" s="234"/>
      <c r="H3" s="234"/>
      <c r="I3" s="389"/>
      <c r="J3" s="257" t="s">
        <v>88</v>
      </c>
      <c r="K3" s="258"/>
      <c r="L3" s="258"/>
      <c r="M3" s="259"/>
      <c r="N3" s="233" t="s">
        <v>78</v>
      </c>
      <c r="O3" s="234"/>
      <c r="P3" s="234"/>
      <c r="Q3" s="234"/>
      <c r="R3" s="308" t="s">
        <v>82</v>
      </c>
      <c r="S3" s="308"/>
      <c r="T3" s="308"/>
      <c r="U3" s="390"/>
    </row>
    <row r="4" spans="2:21" s="125" customFormat="1" ht="22.05" customHeight="1">
      <c r="B4" s="362" t="s">
        <v>430</v>
      </c>
      <c r="C4" s="187"/>
      <c r="D4" s="187"/>
      <c r="E4" s="187"/>
      <c r="F4" s="363" t="s">
        <v>156</v>
      </c>
      <c r="G4" s="364"/>
      <c r="H4" s="364"/>
      <c r="I4" s="365"/>
      <c r="J4" s="366" t="s">
        <v>159</v>
      </c>
      <c r="K4" s="367"/>
      <c r="L4" s="367"/>
      <c r="M4" s="368"/>
      <c r="N4" s="369" t="s">
        <v>165</v>
      </c>
      <c r="O4" s="370"/>
      <c r="P4" s="370"/>
      <c r="Q4" s="370"/>
      <c r="R4" s="371" t="s">
        <v>167</v>
      </c>
      <c r="S4" s="372"/>
      <c r="T4" s="372"/>
      <c r="U4" s="373"/>
    </row>
    <row r="5" spans="2:21" s="125" customFormat="1" ht="22.05" customHeight="1">
      <c r="B5" s="262" t="s">
        <v>160</v>
      </c>
      <c r="C5" s="263"/>
      <c r="D5" s="263"/>
      <c r="E5" s="263"/>
      <c r="F5" s="374" t="s">
        <v>157</v>
      </c>
      <c r="G5" s="375"/>
      <c r="H5" s="375"/>
      <c r="I5" s="376"/>
      <c r="J5" s="377" t="s">
        <v>161</v>
      </c>
      <c r="K5" s="378"/>
      <c r="L5" s="378"/>
      <c r="M5" s="379"/>
      <c r="N5" s="380" t="s">
        <v>166</v>
      </c>
      <c r="O5" s="381"/>
      <c r="P5" s="381"/>
      <c r="Q5" s="381"/>
      <c r="R5" s="382" t="s">
        <v>168</v>
      </c>
      <c r="S5" s="383"/>
      <c r="T5" s="383"/>
      <c r="U5" s="384"/>
    </row>
    <row r="6" spans="2:21" s="125" customFormat="1" ht="22.05" customHeight="1">
      <c r="B6" s="351" t="s">
        <v>154</v>
      </c>
      <c r="C6" s="352"/>
      <c r="D6" s="352"/>
      <c r="E6" s="352"/>
      <c r="F6" s="276" t="s">
        <v>445</v>
      </c>
      <c r="G6" s="277"/>
      <c r="H6" s="277"/>
      <c r="I6" s="353"/>
      <c r="J6" s="354" t="s">
        <v>240</v>
      </c>
      <c r="K6" s="355"/>
      <c r="L6" s="355"/>
      <c r="M6" s="356"/>
      <c r="N6" s="324" t="s">
        <v>396</v>
      </c>
      <c r="O6" s="263"/>
      <c r="P6" s="263"/>
      <c r="Q6" s="263"/>
      <c r="R6" s="357" t="s">
        <v>234</v>
      </c>
      <c r="S6" s="358"/>
      <c r="T6" s="358"/>
      <c r="U6" s="359"/>
    </row>
    <row r="7" spans="2:21" s="125" customFormat="1" ht="22.05" customHeight="1">
      <c r="B7" s="360" t="s">
        <v>162</v>
      </c>
      <c r="C7" s="212"/>
      <c r="D7" s="212"/>
      <c r="E7" s="212"/>
      <c r="F7" s="211" t="s">
        <v>163</v>
      </c>
      <c r="G7" s="212"/>
      <c r="H7" s="212"/>
      <c r="I7" s="361"/>
      <c r="J7" s="211" t="s">
        <v>111</v>
      </c>
      <c r="K7" s="212"/>
      <c r="L7" s="212"/>
      <c r="M7" s="361"/>
      <c r="N7" s="211" t="s">
        <v>110</v>
      </c>
      <c r="O7" s="212"/>
      <c r="P7" s="212"/>
      <c r="Q7" s="212"/>
      <c r="R7" s="211" t="s">
        <v>111</v>
      </c>
      <c r="S7" s="212"/>
      <c r="T7" s="212"/>
      <c r="U7" s="214"/>
    </row>
    <row r="8" spans="2:21" s="125" customFormat="1" ht="22.05" customHeight="1">
      <c r="B8" s="194" t="s">
        <v>158</v>
      </c>
      <c r="C8" s="195"/>
      <c r="D8" s="195"/>
      <c r="E8" s="349"/>
      <c r="F8" s="196" t="s">
        <v>443</v>
      </c>
      <c r="G8" s="195"/>
      <c r="H8" s="195"/>
      <c r="I8" s="349"/>
      <c r="J8" s="196" t="s">
        <v>164</v>
      </c>
      <c r="K8" s="195"/>
      <c r="L8" s="195"/>
      <c r="M8" s="349"/>
      <c r="N8" s="196" t="s">
        <v>147</v>
      </c>
      <c r="O8" s="195"/>
      <c r="P8" s="195"/>
      <c r="Q8" s="195"/>
      <c r="R8" s="196" t="s">
        <v>130</v>
      </c>
      <c r="S8" s="195"/>
      <c r="T8" s="195"/>
      <c r="U8" s="198"/>
    </row>
    <row r="9" spans="2:21" s="110" customFormat="1" ht="12.9" customHeight="1">
      <c r="B9" s="162" t="s">
        <v>45</v>
      </c>
      <c r="C9" s="122">
        <f>第一週明細!W12</f>
        <v>836.7</v>
      </c>
      <c r="D9" s="123" t="s">
        <v>9</v>
      </c>
      <c r="E9" s="124">
        <f>第一週明細!W8</f>
        <v>27.5</v>
      </c>
      <c r="F9" s="123" t="s">
        <v>45</v>
      </c>
      <c r="G9" s="122">
        <f>第一週明細!W20</f>
        <v>852.3</v>
      </c>
      <c r="H9" s="123" t="s">
        <v>9</v>
      </c>
      <c r="I9" s="124">
        <f>第一週明細!W16</f>
        <v>25.5</v>
      </c>
      <c r="J9" s="123" t="s">
        <v>45</v>
      </c>
      <c r="K9" s="122">
        <f>第一週明細!W28</f>
        <v>855.4</v>
      </c>
      <c r="L9" s="123" t="s">
        <v>9</v>
      </c>
      <c r="M9" s="124">
        <f>第一週明細!W24</f>
        <v>29</v>
      </c>
      <c r="N9" s="123" t="s">
        <v>45</v>
      </c>
      <c r="O9" s="122">
        <f>第一週明細!W36</f>
        <v>850.1</v>
      </c>
      <c r="P9" s="123" t="s">
        <v>9</v>
      </c>
      <c r="Q9" s="144">
        <f>第一週明細!W32</f>
        <v>26.5</v>
      </c>
      <c r="R9" s="113" t="s">
        <v>45</v>
      </c>
      <c r="S9" s="112">
        <f>第一週明細!W44</f>
        <v>853.3</v>
      </c>
      <c r="T9" s="113" t="s">
        <v>9</v>
      </c>
      <c r="U9" s="115">
        <f>第一週明細!W40</f>
        <v>26.5</v>
      </c>
    </row>
    <row r="10" spans="2:21" s="110" customFormat="1" ht="12.9" customHeight="1" thickBot="1">
      <c r="B10" s="116" t="s">
        <v>7</v>
      </c>
      <c r="C10" s="117">
        <f>第一週明細!W6</f>
        <v>115</v>
      </c>
      <c r="D10" s="118" t="s">
        <v>11</v>
      </c>
      <c r="E10" s="117">
        <f>第一週明細!W10</f>
        <v>32.299999999999997</v>
      </c>
      <c r="F10" s="118" t="s">
        <v>7</v>
      </c>
      <c r="G10" s="117">
        <f>第一週明細!W14</f>
        <v>122.5</v>
      </c>
      <c r="H10" s="118" t="s">
        <v>11</v>
      </c>
      <c r="I10" s="117">
        <f>第一週明細!W18</f>
        <v>33.200000000000003</v>
      </c>
      <c r="J10" s="118" t="s">
        <v>7</v>
      </c>
      <c r="K10" s="117">
        <f>第一週明細!W22</f>
        <v>115</v>
      </c>
      <c r="L10" s="118" t="s">
        <v>11</v>
      </c>
      <c r="M10" s="117">
        <f>第一週明細!W26</f>
        <v>33.6</v>
      </c>
      <c r="N10" s="118" t="s">
        <v>7</v>
      </c>
      <c r="O10" s="117">
        <f>第一週明細!W30</f>
        <v>120</v>
      </c>
      <c r="P10" s="118" t="s">
        <v>11</v>
      </c>
      <c r="Q10" s="121">
        <f>第一週明細!W34</f>
        <v>32.9</v>
      </c>
      <c r="R10" s="118" t="s">
        <v>7</v>
      </c>
      <c r="S10" s="117">
        <f>第一週明細!W38</f>
        <v>122.5</v>
      </c>
      <c r="T10" s="118" t="s">
        <v>11</v>
      </c>
      <c r="U10" s="119">
        <f>第一週明細!W42</f>
        <v>31.2</v>
      </c>
    </row>
    <row r="11" spans="2:21" s="100" customFormat="1" ht="12" customHeight="1">
      <c r="B11" s="350" t="s">
        <v>206</v>
      </c>
      <c r="C11" s="249"/>
      <c r="D11" s="249"/>
      <c r="E11" s="250"/>
      <c r="F11" s="249" t="s">
        <v>207</v>
      </c>
      <c r="G11" s="249"/>
      <c r="H11" s="249"/>
      <c r="I11" s="249"/>
      <c r="J11" s="306" t="s">
        <v>208</v>
      </c>
      <c r="K11" s="304"/>
      <c r="L11" s="304"/>
      <c r="M11" s="304"/>
      <c r="N11" s="304" t="s">
        <v>209</v>
      </c>
      <c r="O11" s="304"/>
      <c r="P11" s="304"/>
      <c r="Q11" s="305"/>
      <c r="R11" s="249" t="s">
        <v>210</v>
      </c>
      <c r="S11" s="249"/>
      <c r="T11" s="249"/>
      <c r="U11" s="256"/>
    </row>
    <row r="12" spans="2:21" s="172" customFormat="1" ht="22.05" customHeight="1">
      <c r="B12" s="307" t="s">
        <v>82</v>
      </c>
      <c r="C12" s="308"/>
      <c r="D12" s="308"/>
      <c r="E12" s="309"/>
      <c r="F12" s="261" t="s">
        <v>112</v>
      </c>
      <c r="G12" s="310"/>
      <c r="H12" s="310"/>
      <c r="I12" s="311"/>
      <c r="J12" s="257" t="s">
        <v>172</v>
      </c>
      <c r="K12" s="258"/>
      <c r="L12" s="258"/>
      <c r="M12" s="259"/>
      <c r="N12" s="233" t="s">
        <v>79</v>
      </c>
      <c r="O12" s="234"/>
      <c r="P12" s="234"/>
      <c r="Q12" s="234"/>
      <c r="R12" s="222" t="s">
        <v>49</v>
      </c>
      <c r="S12" s="210"/>
      <c r="T12" s="210"/>
      <c r="U12" s="223"/>
    </row>
    <row r="13" spans="2:21" s="125" customFormat="1" ht="22.05" customHeight="1">
      <c r="B13" s="335" t="s">
        <v>169</v>
      </c>
      <c r="C13" s="336"/>
      <c r="D13" s="336"/>
      <c r="E13" s="336"/>
      <c r="F13" s="337" t="s">
        <v>448</v>
      </c>
      <c r="G13" s="338"/>
      <c r="H13" s="338"/>
      <c r="I13" s="339"/>
      <c r="J13" s="340" t="s">
        <v>173</v>
      </c>
      <c r="K13" s="341"/>
      <c r="L13" s="341"/>
      <c r="M13" s="342"/>
      <c r="N13" s="343" t="s">
        <v>174</v>
      </c>
      <c r="O13" s="344"/>
      <c r="P13" s="344"/>
      <c r="Q13" s="345"/>
      <c r="R13" s="346" t="s">
        <v>175</v>
      </c>
      <c r="S13" s="347"/>
      <c r="T13" s="347"/>
      <c r="U13" s="348"/>
    </row>
    <row r="14" spans="2:21" s="125" customFormat="1" ht="22.05" customHeight="1">
      <c r="B14" s="312" t="s">
        <v>436</v>
      </c>
      <c r="C14" s="273"/>
      <c r="D14" s="273"/>
      <c r="E14" s="226"/>
      <c r="F14" s="313" t="s">
        <v>171</v>
      </c>
      <c r="G14" s="314"/>
      <c r="H14" s="314"/>
      <c r="I14" s="315"/>
      <c r="J14" s="316" t="s">
        <v>238</v>
      </c>
      <c r="K14" s="317"/>
      <c r="L14" s="317"/>
      <c r="M14" s="318"/>
      <c r="N14" s="319" t="s">
        <v>177</v>
      </c>
      <c r="O14" s="291"/>
      <c r="P14" s="291"/>
      <c r="Q14" s="291"/>
      <c r="R14" s="320" t="s">
        <v>176</v>
      </c>
      <c r="S14" s="320"/>
      <c r="T14" s="320"/>
      <c r="U14" s="321"/>
    </row>
    <row r="15" spans="2:21" s="125" customFormat="1" ht="22.05" customHeight="1">
      <c r="B15" s="322" t="s">
        <v>437</v>
      </c>
      <c r="C15" s="323"/>
      <c r="D15" s="323"/>
      <c r="E15" s="324"/>
      <c r="F15" s="325" t="s">
        <v>309</v>
      </c>
      <c r="G15" s="326"/>
      <c r="H15" s="326"/>
      <c r="I15" s="327"/>
      <c r="J15" s="328" t="s">
        <v>388</v>
      </c>
      <c r="K15" s="329"/>
      <c r="L15" s="329"/>
      <c r="M15" s="330"/>
      <c r="N15" s="331" t="s">
        <v>188</v>
      </c>
      <c r="O15" s="332"/>
      <c r="P15" s="332"/>
      <c r="Q15" s="333"/>
      <c r="R15" s="274" t="s">
        <v>389</v>
      </c>
      <c r="S15" s="275"/>
      <c r="T15" s="275"/>
      <c r="U15" s="334"/>
    </row>
    <row r="16" spans="2:21" s="125" customFormat="1" ht="22.05" customHeight="1">
      <c r="B16" s="279" t="s">
        <v>163</v>
      </c>
      <c r="C16" s="213"/>
      <c r="D16" s="213"/>
      <c r="E16" s="211"/>
      <c r="F16" s="213" t="s">
        <v>162</v>
      </c>
      <c r="G16" s="213"/>
      <c r="H16" s="213"/>
      <c r="I16" s="213"/>
      <c r="J16" s="213" t="s">
        <v>235</v>
      </c>
      <c r="K16" s="213"/>
      <c r="L16" s="213"/>
      <c r="M16" s="213"/>
      <c r="N16" s="213" t="s">
        <v>236</v>
      </c>
      <c r="O16" s="213"/>
      <c r="P16" s="213"/>
      <c r="Q16" s="211"/>
      <c r="R16" s="211" t="s">
        <v>86</v>
      </c>
      <c r="S16" s="212"/>
      <c r="T16" s="212"/>
      <c r="U16" s="214"/>
    </row>
    <row r="17" spans="2:21" s="125" customFormat="1" ht="22.05" customHeight="1">
      <c r="B17" s="246" t="s">
        <v>170</v>
      </c>
      <c r="C17" s="197"/>
      <c r="D17" s="197"/>
      <c r="E17" s="196"/>
      <c r="F17" s="197" t="s">
        <v>138</v>
      </c>
      <c r="G17" s="197"/>
      <c r="H17" s="197"/>
      <c r="I17" s="197"/>
      <c r="J17" s="197" t="s">
        <v>179</v>
      </c>
      <c r="K17" s="197"/>
      <c r="L17" s="197"/>
      <c r="M17" s="197"/>
      <c r="N17" s="196" t="s">
        <v>178</v>
      </c>
      <c r="O17" s="195"/>
      <c r="P17" s="195"/>
      <c r="Q17" s="195"/>
      <c r="R17" s="196" t="s">
        <v>180</v>
      </c>
      <c r="S17" s="195"/>
      <c r="T17" s="195"/>
      <c r="U17" s="198"/>
    </row>
    <row r="18" spans="2:21" s="110" customFormat="1" ht="12.9" customHeight="1">
      <c r="B18" s="111" t="s">
        <v>45</v>
      </c>
      <c r="C18" s="112">
        <f>第二週明細!W12</f>
        <v>853.2</v>
      </c>
      <c r="D18" s="113" t="s">
        <v>9</v>
      </c>
      <c r="E18" s="114">
        <f>第二週明細!W8</f>
        <v>28</v>
      </c>
      <c r="F18" s="113" t="s">
        <v>45</v>
      </c>
      <c r="G18" s="112">
        <f>第二週明細!W20</f>
        <v>829.7</v>
      </c>
      <c r="H18" s="113" t="s">
        <v>9</v>
      </c>
      <c r="I18" s="114">
        <f>第二週明細!W16</f>
        <v>26.5</v>
      </c>
      <c r="J18" s="113" t="s">
        <v>45</v>
      </c>
      <c r="K18" s="112">
        <f>第二週明細!W28</f>
        <v>859.6</v>
      </c>
      <c r="L18" s="113" t="s">
        <v>9</v>
      </c>
      <c r="M18" s="120">
        <f>第二週明細!W24</f>
        <v>26</v>
      </c>
      <c r="N18" s="113" t="s">
        <v>45</v>
      </c>
      <c r="O18" s="112">
        <f>第二週明細!W36</f>
        <v>842.3</v>
      </c>
      <c r="P18" s="113" t="s">
        <v>9</v>
      </c>
      <c r="Q18" s="120">
        <f>第二週明細!W32</f>
        <v>27.5</v>
      </c>
      <c r="R18" s="113" t="s">
        <v>45</v>
      </c>
      <c r="S18" s="112">
        <f>第二週明細!W44</f>
        <v>845.5</v>
      </c>
      <c r="T18" s="113" t="s">
        <v>9</v>
      </c>
      <c r="U18" s="115">
        <f>第二週明細!W40</f>
        <v>27.5</v>
      </c>
    </row>
    <row r="19" spans="2:21" s="110" customFormat="1" ht="12.9" customHeight="1" thickBot="1">
      <c r="B19" s="116" t="s">
        <v>7</v>
      </c>
      <c r="C19" s="117">
        <f>第二週明細!W6</f>
        <v>119.5</v>
      </c>
      <c r="D19" s="118" t="s">
        <v>11</v>
      </c>
      <c r="E19" s="117">
        <f>第二週明細!W10</f>
        <v>30.8</v>
      </c>
      <c r="F19" s="118" t="s">
        <v>7</v>
      </c>
      <c r="G19" s="117">
        <f>第二週明細!W14</f>
        <v>115.5</v>
      </c>
      <c r="H19" s="118" t="s">
        <v>47</v>
      </c>
      <c r="I19" s="117">
        <f>第二週明細!W18</f>
        <v>32.299999999999997</v>
      </c>
      <c r="J19" s="118" t="s">
        <v>7</v>
      </c>
      <c r="K19" s="117">
        <f>第二週明細!W22</f>
        <v>122.5</v>
      </c>
      <c r="L19" s="118" t="s">
        <v>11</v>
      </c>
      <c r="M19" s="121">
        <f>第二週明細!W26</f>
        <v>33.9</v>
      </c>
      <c r="N19" s="118" t="s">
        <v>7</v>
      </c>
      <c r="O19" s="117">
        <f>第二週明細!W30</f>
        <v>114.5</v>
      </c>
      <c r="P19" s="118" t="s">
        <v>11</v>
      </c>
      <c r="Q19" s="121">
        <f>第二週明細!W34</f>
        <v>34.200000000000003</v>
      </c>
      <c r="R19" s="118" t="s">
        <v>7</v>
      </c>
      <c r="S19" s="117">
        <f>第二週明細!W38</f>
        <v>117</v>
      </c>
      <c r="T19" s="118" t="s">
        <v>11</v>
      </c>
      <c r="U19" s="119">
        <f>第二週明細!W42</f>
        <v>32.5</v>
      </c>
    </row>
    <row r="20" spans="2:21" s="100" customFormat="1" ht="12" customHeight="1">
      <c r="B20" s="303" t="s">
        <v>211</v>
      </c>
      <c r="C20" s="304"/>
      <c r="D20" s="304"/>
      <c r="E20" s="305"/>
      <c r="F20" s="304" t="s">
        <v>214</v>
      </c>
      <c r="G20" s="304"/>
      <c r="H20" s="304"/>
      <c r="I20" s="304"/>
      <c r="J20" s="306" t="s">
        <v>215</v>
      </c>
      <c r="K20" s="304"/>
      <c r="L20" s="304"/>
      <c r="M20" s="304"/>
      <c r="N20" s="304" t="s">
        <v>216</v>
      </c>
      <c r="O20" s="304"/>
      <c r="P20" s="304"/>
      <c r="Q20" s="305"/>
      <c r="R20" s="249" t="s">
        <v>217</v>
      </c>
      <c r="S20" s="249"/>
      <c r="T20" s="249"/>
      <c r="U20" s="256"/>
    </row>
    <row r="21" spans="2:21" s="172" customFormat="1" ht="22.05" customHeight="1">
      <c r="B21" s="307" t="s">
        <v>82</v>
      </c>
      <c r="C21" s="308"/>
      <c r="D21" s="308"/>
      <c r="E21" s="309"/>
      <c r="F21" s="261" t="s">
        <v>113</v>
      </c>
      <c r="G21" s="310"/>
      <c r="H21" s="310"/>
      <c r="I21" s="311"/>
      <c r="J21" s="257" t="s">
        <v>139</v>
      </c>
      <c r="K21" s="258"/>
      <c r="L21" s="258"/>
      <c r="M21" s="259"/>
      <c r="N21" s="260" t="s">
        <v>79</v>
      </c>
      <c r="O21" s="260"/>
      <c r="P21" s="260"/>
      <c r="Q21" s="261"/>
      <c r="R21" s="222" t="s">
        <v>49</v>
      </c>
      <c r="S21" s="210"/>
      <c r="T21" s="210"/>
      <c r="U21" s="223"/>
    </row>
    <row r="22" spans="2:21" s="125" customFormat="1" ht="22.05" customHeight="1">
      <c r="B22" s="280" t="s">
        <v>181</v>
      </c>
      <c r="C22" s="240"/>
      <c r="D22" s="240"/>
      <c r="E22" s="240"/>
      <c r="F22" s="281" t="s">
        <v>390</v>
      </c>
      <c r="G22" s="282"/>
      <c r="H22" s="282"/>
      <c r="I22" s="283"/>
      <c r="J22" s="284" t="s">
        <v>438</v>
      </c>
      <c r="K22" s="285"/>
      <c r="L22" s="285"/>
      <c r="M22" s="286"/>
      <c r="N22" s="239" t="s">
        <v>186</v>
      </c>
      <c r="O22" s="240"/>
      <c r="P22" s="240"/>
      <c r="Q22" s="240"/>
      <c r="R22" s="287" t="s">
        <v>190</v>
      </c>
      <c r="S22" s="288"/>
      <c r="T22" s="288"/>
      <c r="U22" s="289"/>
    </row>
    <row r="23" spans="2:21" s="125" customFormat="1" ht="22.05" customHeight="1">
      <c r="B23" s="290" t="s">
        <v>182</v>
      </c>
      <c r="C23" s="291"/>
      <c r="D23" s="291"/>
      <c r="E23" s="292"/>
      <c r="F23" s="293" t="s">
        <v>183</v>
      </c>
      <c r="G23" s="294"/>
      <c r="H23" s="294"/>
      <c r="I23" s="294"/>
      <c r="J23" s="295" t="s">
        <v>405</v>
      </c>
      <c r="K23" s="296"/>
      <c r="L23" s="296"/>
      <c r="M23" s="297"/>
      <c r="N23" s="298" t="s">
        <v>187</v>
      </c>
      <c r="O23" s="299"/>
      <c r="P23" s="299"/>
      <c r="Q23" s="299"/>
      <c r="R23" s="300" t="s">
        <v>232</v>
      </c>
      <c r="S23" s="301"/>
      <c r="T23" s="301"/>
      <c r="U23" s="302"/>
    </row>
    <row r="24" spans="2:21" s="125" customFormat="1" ht="22.05" customHeight="1">
      <c r="B24" s="269" t="s">
        <v>231</v>
      </c>
      <c r="C24" s="270"/>
      <c r="D24" s="270"/>
      <c r="E24" s="271"/>
      <c r="F24" s="272" t="s">
        <v>184</v>
      </c>
      <c r="G24" s="272"/>
      <c r="H24" s="272"/>
      <c r="I24" s="272"/>
      <c r="J24" s="273" t="s">
        <v>239</v>
      </c>
      <c r="K24" s="273"/>
      <c r="L24" s="273"/>
      <c r="M24" s="273"/>
      <c r="N24" s="274" t="s">
        <v>230</v>
      </c>
      <c r="O24" s="275"/>
      <c r="P24" s="275"/>
      <c r="Q24" s="275"/>
      <c r="R24" s="276" t="s">
        <v>191</v>
      </c>
      <c r="S24" s="277"/>
      <c r="T24" s="277"/>
      <c r="U24" s="278"/>
    </row>
    <row r="25" spans="2:21" s="125" customFormat="1" ht="22.05" customHeight="1">
      <c r="B25" s="279" t="s">
        <v>194</v>
      </c>
      <c r="C25" s="213"/>
      <c r="D25" s="213"/>
      <c r="E25" s="211"/>
      <c r="F25" s="213" t="s">
        <v>195</v>
      </c>
      <c r="G25" s="213"/>
      <c r="H25" s="213"/>
      <c r="I25" s="213"/>
      <c r="J25" s="213" t="s">
        <v>194</v>
      </c>
      <c r="K25" s="213"/>
      <c r="L25" s="213"/>
      <c r="M25" s="213"/>
      <c r="N25" s="213" t="s">
        <v>87</v>
      </c>
      <c r="O25" s="213"/>
      <c r="P25" s="213"/>
      <c r="Q25" s="211"/>
      <c r="R25" s="211" t="s">
        <v>86</v>
      </c>
      <c r="S25" s="212"/>
      <c r="T25" s="212"/>
      <c r="U25" s="214"/>
    </row>
    <row r="26" spans="2:21" s="125" customFormat="1" ht="22.05" customHeight="1">
      <c r="B26" s="246" t="s">
        <v>185</v>
      </c>
      <c r="C26" s="197"/>
      <c r="D26" s="197"/>
      <c r="E26" s="196"/>
      <c r="F26" s="197" t="s">
        <v>137</v>
      </c>
      <c r="G26" s="197"/>
      <c r="H26" s="197"/>
      <c r="I26" s="197"/>
      <c r="J26" s="197" t="s">
        <v>189</v>
      </c>
      <c r="K26" s="197"/>
      <c r="L26" s="197"/>
      <c r="M26" s="197"/>
      <c r="N26" s="196" t="s">
        <v>197</v>
      </c>
      <c r="O26" s="195"/>
      <c r="P26" s="195"/>
      <c r="Q26" s="195"/>
      <c r="R26" s="196" t="s">
        <v>192</v>
      </c>
      <c r="S26" s="195"/>
      <c r="T26" s="195"/>
      <c r="U26" s="198"/>
    </row>
    <row r="27" spans="2:21" s="110" customFormat="1" ht="12.9" customHeight="1">
      <c r="B27" s="111" t="s">
        <v>45</v>
      </c>
      <c r="C27" s="112">
        <f>第三週明細!W12</f>
        <v>857.9</v>
      </c>
      <c r="D27" s="113" t="s">
        <v>9</v>
      </c>
      <c r="E27" s="114">
        <f>第三週明細!W8</f>
        <v>25.5</v>
      </c>
      <c r="F27" s="113" t="s">
        <v>45</v>
      </c>
      <c r="G27" s="112">
        <f>第三週明細!W20</f>
        <v>845.5</v>
      </c>
      <c r="H27" s="113" t="s">
        <v>9</v>
      </c>
      <c r="I27" s="114">
        <f>第三週明細!W16</f>
        <v>25.5</v>
      </c>
      <c r="J27" s="113" t="s">
        <v>45</v>
      </c>
      <c r="K27" s="112">
        <f>第三週明細!W28</f>
        <v>840.8</v>
      </c>
      <c r="L27" s="113" t="s">
        <v>9</v>
      </c>
      <c r="M27" s="120">
        <f>第三週明細!W24</f>
        <v>28</v>
      </c>
      <c r="N27" s="113" t="s">
        <v>45</v>
      </c>
      <c r="O27" s="112">
        <f>第三週明細!W36</f>
        <v>854.3</v>
      </c>
      <c r="P27" s="113" t="s">
        <v>9</v>
      </c>
      <c r="Q27" s="120">
        <f>第三週明細!W32</f>
        <v>27.5</v>
      </c>
      <c r="R27" s="113" t="s">
        <v>45</v>
      </c>
      <c r="S27" s="112">
        <f>第三週明細!W44</f>
        <v>858.9</v>
      </c>
      <c r="T27" s="113" t="s">
        <v>9</v>
      </c>
      <c r="U27" s="115">
        <f>第三週明細!W40</f>
        <v>26.5</v>
      </c>
    </row>
    <row r="28" spans="2:21" s="110" customFormat="1" ht="12.9" customHeight="1" thickBot="1">
      <c r="B28" s="116" t="s">
        <v>7</v>
      </c>
      <c r="C28" s="117">
        <f>第三週明細!W6</f>
        <v>125.5</v>
      </c>
      <c r="D28" s="118" t="s">
        <v>11</v>
      </c>
      <c r="E28" s="117">
        <f>第三週明細!W10</f>
        <v>31.6</v>
      </c>
      <c r="F28" s="118" t="s">
        <v>7</v>
      </c>
      <c r="G28" s="117">
        <f>第三週明細!W14</f>
        <v>121</v>
      </c>
      <c r="H28" s="118" t="s">
        <v>47</v>
      </c>
      <c r="I28" s="117">
        <f>第三週明細!W18</f>
        <v>33</v>
      </c>
      <c r="J28" s="118" t="s">
        <v>7</v>
      </c>
      <c r="K28" s="117">
        <f>第三週明細!W22</f>
        <v>115</v>
      </c>
      <c r="L28" s="118" t="s">
        <v>11</v>
      </c>
      <c r="M28" s="121">
        <f>第三週明細!W26</f>
        <v>32.200000000000003</v>
      </c>
      <c r="N28" s="118" t="s">
        <v>7</v>
      </c>
      <c r="O28" s="117">
        <f>第三週明細!W30</f>
        <v>119.5</v>
      </c>
      <c r="P28" s="118" t="s">
        <v>11</v>
      </c>
      <c r="Q28" s="121">
        <f>第三週明細!W34</f>
        <v>32.200000000000003</v>
      </c>
      <c r="R28" s="118" t="s">
        <v>7</v>
      </c>
      <c r="S28" s="117">
        <f>第三週明細!W38</f>
        <v>122.5</v>
      </c>
      <c r="T28" s="118" t="s">
        <v>11</v>
      </c>
      <c r="U28" s="119">
        <f>第三週明細!W42</f>
        <v>32.6</v>
      </c>
    </row>
    <row r="29" spans="2:21" s="100" customFormat="1" ht="12" customHeight="1">
      <c r="B29" s="254" t="s">
        <v>212</v>
      </c>
      <c r="C29" s="255"/>
      <c r="D29" s="255"/>
      <c r="E29" s="255"/>
      <c r="F29" s="249" t="s">
        <v>218</v>
      </c>
      <c r="G29" s="249"/>
      <c r="H29" s="249"/>
      <c r="I29" s="250"/>
      <c r="J29" s="249" t="s">
        <v>219</v>
      </c>
      <c r="K29" s="249"/>
      <c r="L29" s="249"/>
      <c r="M29" s="249"/>
      <c r="N29" s="249" t="s">
        <v>220</v>
      </c>
      <c r="O29" s="249"/>
      <c r="P29" s="249"/>
      <c r="Q29" s="250"/>
      <c r="R29" s="249" t="s">
        <v>221</v>
      </c>
      <c r="S29" s="249"/>
      <c r="T29" s="249"/>
      <c r="U29" s="256"/>
    </row>
    <row r="30" spans="2:21" s="172" customFormat="1" ht="22.05" customHeight="1">
      <c r="B30" s="231" t="s">
        <v>82</v>
      </c>
      <c r="C30" s="232"/>
      <c r="D30" s="232"/>
      <c r="E30" s="232"/>
      <c r="F30" s="233" t="s">
        <v>226</v>
      </c>
      <c r="G30" s="234"/>
      <c r="H30" s="234"/>
      <c r="I30" s="234"/>
      <c r="J30" s="257" t="s">
        <v>229</v>
      </c>
      <c r="K30" s="258"/>
      <c r="L30" s="258"/>
      <c r="M30" s="259"/>
      <c r="N30" s="260" t="s">
        <v>77</v>
      </c>
      <c r="O30" s="260"/>
      <c r="P30" s="260"/>
      <c r="Q30" s="261"/>
      <c r="R30" s="222" t="s">
        <v>98</v>
      </c>
      <c r="S30" s="210"/>
      <c r="T30" s="210"/>
      <c r="U30" s="223"/>
    </row>
    <row r="31" spans="2:21" s="125" customFormat="1" ht="22.05" customHeight="1">
      <c r="B31" s="262" t="s">
        <v>447</v>
      </c>
      <c r="C31" s="263"/>
      <c r="D31" s="263"/>
      <c r="E31" s="263"/>
      <c r="F31" s="264" t="s">
        <v>196</v>
      </c>
      <c r="G31" s="265"/>
      <c r="H31" s="265"/>
      <c r="I31" s="265"/>
      <c r="J31" s="266" t="s">
        <v>233</v>
      </c>
      <c r="K31" s="267"/>
      <c r="L31" s="267"/>
      <c r="M31" s="268"/>
      <c r="N31" s="264" t="s">
        <v>224</v>
      </c>
      <c r="O31" s="265"/>
      <c r="P31" s="265"/>
      <c r="Q31" s="265"/>
      <c r="R31" s="179" t="s">
        <v>202</v>
      </c>
      <c r="S31" s="180"/>
      <c r="T31" s="180"/>
      <c r="U31" s="181"/>
    </row>
    <row r="32" spans="2:21" s="125" customFormat="1" ht="22.05" customHeight="1">
      <c r="B32" s="182" t="s">
        <v>193</v>
      </c>
      <c r="C32" s="183"/>
      <c r="D32" s="183"/>
      <c r="E32" s="183"/>
      <c r="F32" s="184" t="s">
        <v>108</v>
      </c>
      <c r="G32" s="185"/>
      <c r="H32" s="185"/>
      <c r="I32" s="185"/>
      <c r="J32" s="186" t="s">
        <v>441</v>
      </c>
      <c r="K32" s="187"/>
      <c r="L32" s="187"/>
      <c r="M32" s="188"/>
      <c r="N32" s="189" t="s">
        <v>200</v>
      </c>
      <c r="O32" s="190"/>
      <c r="P32" s="190"/>
      <c r="Q32" s="190"/>
      <c r="R32" s="191" t="s">
        <v>203</v>
      </c>
      <c r="S32" s="192"/>
      <c r="T32" s="192"/>
      <c r="U32" s="193"/>
    </row>
    <row r="33" spans="2:21" s="125" customFormat="1" ht="22.05" customHeight="1">
      <c r="B33" s="199" t="s">
        <v>366</v>
      </c>
      <c r="C33" s="200"/>
      <c r="D33" s="200"/>
      <c r="E33" s="200"/>
      <c r="F33" s="201" t="s">
        <v>237</v>
      </c>
      <c r="G33" s="202"/>
      <c r="H33" s="202"/>
      <c r="I33" s="202"/>
      <c r="J33" s="203" t="s">
        <v>199</v>
      </c>
      <c r="K33" s="203"/>
      <c r="L33" s="203"/>
      <c r="M33" s="203"/>
      <c r="N33" s="204" t="s">
        <v>391</v>
      </c>
      <c r="O33" s="205"/>
      <c r="P33" s="205"/>
      <c r="Q33" s="205"/>
      <c r="R33" s="206" t="s">
        <v>392</v>
      </c>
      <c r="S33" s="207"/>
      <c r="T33" s="207"/>
      <c r="U33" s="208"/>
    </row>
    <row r="34" spans="2:21" s="125" customFormat="1" ht="22.05" customHeight="1">
      <c r="B34" s="209" t="s">
        <v>194</v>
      </c>
      <c r="C34" s="210"/>
      <c r="D34" s="210"/>
      <c r="E34" s="210"/>
      <c r="F34" s="211" t="s">
        <v>195</v>
      </c>
      <c r="G34" s="212"/>
      <c r="H34" s="212"/>
      <c r="I34" s="212"/>
      <c r="J34" s="213" t="s">
        <v>194</v>
      </c>
      <c r="K34" s="213"/>
      <c r="L34" s="213"/>
      <c r="M34" s="213"/>
      <c r="N34" s="213" t="s">
        <v>195</v>
      </c>
      <c r="O34" s="213"/>
      <c r="P34" s="213"/>
      <c r="Q34" s="211"/>
      <c r="R34" s="211" t="s">
        <v>99</v>
      </c>
      <c r="S34" s="212"/>
      <c r="T34" s="212"/>
      <c r="U34" s="214"/>
    </row>
    <row r="35" spans="2:21" s="125" customFormat="1" ht="22.05" customHeight="1">
      <c r="B35" s="194" t="s">
        <v>153</v>
      </c>
      <c r="C35" s="195"/>
      <c r="D35" s="195"/>
      <c r="E35" s="195"/>
      <c r="F35" s="196" t="s">
        <v>198</v>
      </c>
      <c r="G35" s="195"/>
      <c r="H35" s="195"/>
      <c r="I35" s="195"/>
      <c r="J35" s="197" t="s">
        <v>444</v>
      </c>
      <c r="K35" s="197"/>
      <c r="L35" s="197"/>
      <c r="M35" s="197"/>
      <c r="N35" s="196" t="s">
        <v>201</v>
      </c>
      <c r="O35" s="195"/>
      <c r="P35" s="195"/>
      <c r="Q35" s="195"/>
      <c r="R35" s="196" t="s">
        <v>140</v>
      </c>
      <c r="S35" s="195"/>
      <c r="T35" s="195"/>
      <c r="U35" s="198"/>
    </row>
    <row r="36" spans="2:21" s="110" customFormat="1" ht="12.9" customHeight="1">
      <c r="B36" s="148" t="s">
        <v>45</v>
      </c>
      <c r="C36" s="112">
        <f>'第四週明細  '!W12</f>
        <v>845.9</v>
      </c>
      <c r="D36" s="150" t="s">
        <v>46</v>
      </c>
      <c r="E36" s="114">
        <f>'第四週明細  '!W8</f>
        <v>25.5</v>
      </c>
      <c r="F36" s="149" t="s">
        <v>45</v>
      </c>
      <c r="G36" s="112">
        <f>'第四週明細  '!W20</f>
        <v>835.2</v>
      </c>
      <c r="H36" s="150" t="s">
        <v>46</v>
      </c>
      <c r="I36" s="120">
        <f>'第四週明細  '!W16</f>
        <v>26</v>
      </c>
      <c r="J36" s="113" t="s">
        <v>45</v>
      </c>
      <c r="K36" s="112">
        <f>'第四週明細  '!W28</f>
        <v>857.1</v>
      </c>
      <c r="L36" s="113" t="s">
        <v>9</v>
      </c>
      <c r="M36" s="120">
        <f>'第四週明細  '!W24</f>
        <v>29.5</v>
      </c>
      <c r="N36" s="113" t="s">
        <v>45</v>
      </c>
      <c r="O36" s="112">
        <f>'第四週明細  '!W36</f>
        <v>857.9</v>
      </c>
      <c r="P36" s="113" t="s">
        <v>9</v>
      </c>
      <c r="Q36" s="120">
        <f>'第四週明細  '!W32</f>
        <v>25.5</v>
      </c>
      <c r="R36" s="113" t="s">
        <v>45</v>
      </c>
      <c r="S36" s="112">
        <f>'第四週明細  '!W44</f>
        <v>848</v>
      </c>
      <c r="T36" s="113" t="s">
        <v>9</v>
      </c>
      <c r="U36" s="115">
        <f>'第四週明細  '!W40</f>
        <v>28</v>
      </c>
    </row>
    <row r="37" spans="2:21" s="110" customFormat="1" ht="12.9" customHeight="1" thickBot="1">
      <c r="B37" s="141" t="s">
        <v>44</v>
      </c>
      <c r="C37" s="146">
        <f>'第四週明細  '!W6</f>
        <v>121</v>
      </c>
      <c r="D37" s="145" t="s">
        <v>47</v>
      </c>
      <c r="E37" s="146">
        <f>'第四週明細  '!W10</f>
        <v>33.1</v>
      </c>
      <c r="F37" s="145" t="s">
        <v>44</v>
      </c>
      <c r="G37" s="146">
        <f>'第四週明細  '!W14</f>
        <v>117</v>
      </c>
      <c r="H37" s="145" t="s">
        <v>47</v>
      </c>
      <c r="I37" s="147">
        <f>'第四週明細  '!W18</f>
        <v>33.299999999999997</v>
      </c>
      <c r="J37" s="118" t="s">
        <v>7</v>
      </c>
      <c r="K37" s="117">
        <f>'第四週明細  '!W22</f>
        <v>115</v>
      </c>
      <c r="L37" s="118" t="s">
        <v>11</v>
      </c>
      <c r="M37" s="121">
        <f>'第四週明細  '!W26</f>
        <v>32.9</v>
      </c>
      <c r="N37" s="118" t="s">
        <v>7</v>
      </c>
      <c r="O37" s="117">
        <f>'第四週明細  '!W30</f>
        <v>125.5</v>
      </c>
      <c r="P37" s="118" t="s">
        <v>11</v>
      </c>
      <c r="Q37" s="121">
        <f>'第四週明細  '!W34</f>
        <v>31.6</v>
      </c>
      <c r="R37" s="118" t="s">
        <v>7</v>
      </c>
      <c r="S37" s="117">
        <f>'第四週明細  '!W38</f>
        <v>116.5</v>
      </c>
      <c r="T37" s="118" t="s">
        <v>11</v>
      </c>
      <c r="U37" s="119">
        <f>'第四週明細  '!W42</f>
        <v>32.5</v>
      </c>
    </row>
    <row r="38" spans="2:21" s="100" customFormat="1" ht="12" customHeight="1">
      <c r="B38" s="247" t="s">
        <v>213</v>
      </c>
      <c r="C38" s="248"/>
      <c r="D38" s="248"/>
      <c r="E38" s="248"/>
      <c r="F38" s="249" t="s">
        <v>222</v>
      </c>
      <c r="G38" s="249"/>
      <c r="H38" s="249"/>
      <c r="I38" s="250"/>
      <c r="J38" s="251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3"/>
    </row>
    <row r="39" spans="2:21" s="172" customFormat="1" ht="22.05" customHeight="1">
      <c r="B39" s="231" t="s">
        <v>82</v>
      </c>
      <c r="C39" s="232"/>
      <c r="D39" s="232"/>
      <c r="E39" s="232"/>
      <c r="F39" s="233" t="s">
        <v>227</v>
      </c>
      <c r="G39" s="234"/>
      <c r="H39" s="234"/>
      <c r="I39" s="234"/>
      <c r="J39" s="235"/>
      <c r="K39" s="236"/>
      <c r="L39" s="236"/>
      <c r="M39" s="236"/>
      <c r="N39" s="234"/>
      <c r="O39" s="234"/>
      <c r="P39" s="234"/>
      <c r="Q39" s="234"/>
      <c r="R39" s="210"/>
      <c r="S39" s="210"/>
      <c r="T39" s="210"/>
      <c r="U39" s="223"/>
    </row>
    <row r="40" spans="2:21" s="125" customFormat="1" ht="22.05" customHeight="1">
      <c r="B40" s="237" t="s">
        <v>204</v>
      </c>
      <c r="C40" s="238"/>
      <c r="D40" s="238"/>
      <c r="E40" s="238"/>
      <c r="F40" s="239" t="s">
        <v>223</v>
      </c>
      <c r="G40" s="240"/>
      <c r="H40" s="240"/>
      <c r="I40" s="240"/>
      <c r="J40" s="241"/>
      <c r="K40" s="242"/>
      <c r="L40" s="242"/>
      <c r="M40" s="242"/>
      <c r="N40" s="243"/>
      <c r="O40" s="243"/>
      <c r="P40" s="243"/>
      <c r="Q40" s="243"/>
      <c r="R40" s="244"/>
      <c r="S40" s="244"/>
      <c r="T40" s="244"/>
      <c r="U40" s="245"/>
    </row>
    <row r="41" spans="2:21" s="125" customFormat="1" ht="22.05" customHeight="1">
      <c r="B41" s="215" t="s">
        <v>449</v>
      </c>
      <c r="C41" s="216"/>
      <c r="D41" s="216"/>
      <c r="E41" s="216"/>
      <c r="F41" s="206" t="s">
        <v>225</v>
      </c>
      <c r="G41" s="207"/>
      <c r="H41" s="207"/>
      <c r="I41" s="207"/>
      <c r="J41" s="217"/>
      <c r="K41" s="218"/>
      <c r="L41" s="218"/>
      <c r="M41" s="218"/>
      <c r="N41" s="219"/>
      <c r="O41" s="219"/>
      <c r="P41" s="219"/>
      <c r="Q41" s="219"/>
      <c r="R41" s="220"/>
      <c r="S41" s="220"/>
      <c r="T41" s="220"/>
      <c r="U41" s="221"/>
    </row>
    <row r="42" spans="2:21" s="125" customFormat="1" ht="22.05" customHeight="1">
      <c r="B42" s="224" t="s">
        <v>393</v>
      </c>
      <c r="C42" s="225"/>
      <c r="D42" s="225"/>
      <c r="E42" s="225"/>
      <c r="F42" s="226" t="s">
        <v>228</v>
      </c>
      <c r="G42" s="227"/>
      <c r="H42" s="227"/>
      <c r="I42" s="227"/>
      <c r="J42" s="228"/>
      <c r="K42" s="229"/>
      <c r="L42" s="229"/>
      <c r="M42" s="229"/>
      <c r="N42" s="230"/>
      <c r="O42" s="230"/>
      <c r="P42" s="230"/>
      <c r="Q42" s="230"/>
      <c r="R42" s="210"/>
      <c r="S42" s="210"/>
      <c r="T42" s="210"/>
      <c r="U42" s="223"/>
    </row>
    <row r="43" spans="2:21" s="125" customFormat="1" ht="22.05" customHeight="1">
      <c r="B43" s="209" t="s">
        <v>86</v>
      </c>
      <c r="C43" s="210"/>
      <c r="D43" s="210"/>
      <c r="E43" s="210"/>
      <c r="F43" s="211" t="s">
        <v>195</v>
      </c>
      <c r="G43" s="212"/>
      <c r="H43" s="212"/>
      <c r="I43" s="212"/>
      <c r="J43" s="211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4"/>
    </row>
    <row r="44" spans="2:21" s="125" customFormat="1" ht="22.05" customHeight="1">
      <c r="B44" s="194" t="s">
        <v>205</v>
      </c>
      <c r="C44" s="195"/>
      <c r="D44" s="195"/>
      <c r="E44" s="195"/>
      <c r="F44" s="196" t="s">
        <v>394</v>
      </c>
      <c r="G44" s="195"/>
      <c r="H44" s="195"/>
      <c r="I44" s="195"/>
      <c r="J44" s="222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23"/>
    </row>
    <row r="45" spans="2:21" s="110" customFormat="1" ht="12.9" customHeight="1">
      <c r="B45" s="148" t="s">
        <v>45</v>
      </c>
      <c r="C45" s="112">
        <f>'第五週明細 '!W12</f>
        <v>859.1</v>
      </c>
      <c r="D45" s="150" t="s">
        <v>46</v>
      </c>
      <c r="E45" s="120">
        <f>'第五週明細 '!W8</f>
        <v>25.5</v>
      </c>
      <c r="F45" s="149" t="s">
        <v>45</v>
      </c>
      <c r="G45" s="112">
        <f>'第五週明細 '!W20</f>
        <v>845.6</v>
      </c>
      <c r="H45" s="150" t="s">
        <v>46</v>
      </c>
      <c r="I45" s="120">
        <f>'第五週明細 '!W16</f>
        <v>28</v>
      </c>
      <c r="J45" s="167"/>
      <c r="K45" s="139"/>
      <c r="L45" s="138"/>
      <c r="M45" s="140"/>
      <c r="N45" s="138"/>
      <c r="O45" s="139"/>
      <c r="P45" s="138"/>
      <c r="Q45" s="140"/>
      <c r="R45" s="138"/>
      <c r="S45" s="139"/>
      <c r="T45" s="138"/>
      <c r="U45" s="152"/>
    </row>
    <row r="46" spans="2:21" s="110" customFormat="1" ht="12.9" customHeight="1" thickBot="1">
      <c r="B46" s="141" t="s">
        <v>44</v>
      </c>
      <c r="C46" s="146">
        <f>'第五週明細 '!W6</f>
        <v>124</v>
      </c>
      <c r="D46" s="145" t="s">
        <v>47</v>
      </c>
      <c r="E46" s="147">
        <f>'第五週明細 '!W10</f>
        <v>33.4</v>
      </c>
      <c r="F46" s="145" t="s">
        <v>44</v>
      </c>
      <c r="G46" s="146">
        <f>'第五週明細 '!W14</f>
        <v>116</v>
      </c>
      <c r="H46" s="145" t="s">
        <v>47</v>
      </c>
      <c r="I46" s="147">
        <f>'第五週明細 '!W18</f>
        <v>32.4</v>
      </c>
      <c r="J46" s="145"/>
      <c r="K46" s="142"/>
      <c r="L46" s="143"/>
      <c r="M46" s="142"/>
      <c r="N46" s="143"/>
      <c r="O46" s="142"/>
      <c r="P46" s="143"/>
      <c r="Q46" s="142"/>
      <c r="R46" s="143"/>
      <c r="S46" s="142"/>
      <c r="T46" s="143"/>
      <c r="U46" s="153"/>
    </row>
  </sheetData>
  <mergeCells count="178">
    <mergeCell ref="B2:E2"/>
    <mergeCell ref="F2:I2"/>
    <mergeCell ref="J2:M2"/>
    <mergeCell ref="N2:Q2"/>
    <mergeCell ref="R2:U2"/>
    <mergeCell ref="B1:F1"/>
    <mergeCell ref="J1:M1"/>
    <mergeCell ref="N1:P1"/>
    <mergeCell ref="B3:E3"/>
    <mergeCell ref="F3:I3"/>
    <mergeCell ref="J3:M3"/>
    <mergeCell ref="N3:Q3"/>
    <mergeCell ref="R3:U3"/>
    <mergeCell ref="B4:E4"/>
    <mergeCell ref="F4:I4"/>
    <mergeCell ref="J4:M4"/>
    <mergeCell ref="N4:Q4"/>
    <mergeCell ref="R4:U4"/>
    <mergeCell ref="B5:E5"/>
    <mergeCell ref="F5:I5"/>
    <mergeCell ref="J5:M5"/>
    <mergeCell ref="N5:Q5"/>
    <mergeCell ref="R5:U5"/>
    <mergeCell ref="B6:E6"/>
    <mergeCell ref="F6:I6"/>
    <mergeCell ref="J6:M6"/>
    <mergeCell ref="N6:Q6"/>
    <mergeCell ref="R6:U6"/>
    <mergeCell ref="B7:E7"/>
    <mergeCell ref="F7:I7"/>
    <mergeCell ref="J7:M7"/>
    <mergeCell ref="N7:Q7"/>
    <mergeCell ref="R7:U7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38:E38"/>
    <mergeCell ref="F38:I38"/>
    <mergeCell ref="J38:M38"/>
    <mergeCell ref="N38:Q38"/>
    <mergeCell ref="R38:U38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B39:E39"/>
    <mergeCell ref="F39:I39"/>
    <mergeCell ref="J39:M39"/>
    <mergeCell ref="N39:Q39"/>
    <mergeCell ref="R39:U39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R31:U31"/>
    <mergeCell ref="B32:E32"/>
    <mergeCell ref="F32:I32"/>
    <mergeCell ref="J32:M32"/>
    <mergeCell ref="N32:Q32"/>
    <mergeCell ref="R32:U32"/>
    <mergeCell ref="B35:E35"/>
    <mergeCell ref="F35:I35"/>
    <mergeCell ref="J35:M35"/>
    <mergeCell ref="N35:Q35"/>
    <mergeCell ref="R35:U35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9" zoomScale="60" workbookViewId="0">
      <selection activeCell="N18" sqref="N18"/>
    </sheetView>
  </sheetViews>
  <sheetFormatPr defaultColWidth="9" defaultRowHeight="21"/>
  <cols>
    <col min="1" max="1" width="1.88671875" style="44" customWidth="1"/>
    <col min="2" max="2" width="4.88671875" style="82" customWidth="1"/>
    <col min="3" max="3" width="0" style="44" hidden="1" customWidth="1"/>
    <col min="4" max="4" width="18.6640625" style="44" customWidth="1"/>
    <col min="5" max="5" width="5.6640625" style="83" customWidth="1"/>
    <col min="6" max="6" width="9.6640625" style="44" customWidth="1"/>
    <col min="7" max="7" width="18.6640625" style="44" customWidth="1"/>
    <col min="8" max="8" width="5.6640625" style="83" customWidth="1"/>
    <col min="9" max="9" width="9.6640625" style="44" customWidth="1"/>
    <col min="10" max="10" width="18.6640625" style="44" customWidth="1"/>
    <col min="11" max="11" width="5.6640625" style="83" customWidth="1"/>
    <col min="12" max="12" width="9.6640625" style="44" customWidth="1"/>
    <col min="13" max="13" width="18.6640625" style="44" customWidth="1"/>
    <col min="14" max="14" width="5.6640625" style="83" customWidth="1"/>
    <col min="15" max="15" width="9.6640625" style="44" customWidth="1"/>
    <col min="16" max="16" width="18.6640625" style="44" customWidth="1"/>
    <col min="17" max="17" width="5.6640625" style="83" customWidth="1"/>
    <col min="18" max="18" width="9.6640625" style="44" customWidth="1"/>
    <col min="19" max="19" width="18.6640625" style="44" customWidth="1"/>
    <col min="20" max="20" width="5.6640625" style="83" customWidth="1"/>
    <col min="21" max="21" width="9.6640625" style="44" customWidth="1"/>
    <col min="22" max="22" width="5.21875" style="91" customWidth="1"/>
    <col min="23" max="23" width="11.77734375" style="88" customWidth="1"/>
    <col min="24" max="24" width="11.21875" style="89" customWidth="1"/>
    <col min="25" max="25" width="6.6640625" style="92" customWidth="1"/>
    <col min="26" max="26" width="6.6640625" style="44" customWidth="1"/>
    <col min="27" max="27" width="6" style="18" hidden="1" customWidth="1"/>
    <col min="28" max="28" width="5.44140625" style="19" hidden="1" customWidth="1"/>
    <col min="29" max="29" width="7.77734375" style="18" hidden="1" customWidth="1"/>
    <col min="30" max="30" width="8" style="18" hidden="1" customWidth="1"/>
    <col min="31" max="31" width="7.88671875" style="18" hidden="1" customWidth="1"/>
    <col min="32" max="32" width="7.44140625" style="18" hidden="1" customWidth="1"/>
    <col min="33" max="33" width="9" style="18"/>
    <col min="34" max="16384" width="9" style="44"/>
  </cols>
  <sheetData>
    <row r="1" spans="2:34" s="5" customFormat="1" ht="39">
      <c r="B1" s="399" t="s">
        <v>429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4" s="5" customFormat="1" ht="9.75" customHeight="1">
      <c r="B2" s="400"/>
      <c r="C2" s="401"/>
      <c r="D2" s="401"/>
      <c r="E2" s="401"/>
      <c r="F2" s="401"/>
      <c r="G2" s="401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4" s="18" customFormat="1" ht="31.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4" s="33" customFormat="1" ht="100.2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4" s="39" customFormat="1" ht="65.099999999999994" customHeight="1">
      <c r="B5" s="34">
        <v>12</v>
      </c>
      <c r="C5" s="393"/>
      <c r="D5" s="35" t="str">
        <f>'108.12月菜單'!B3</f>
        <v>香Q米飯</v>
      </c>
      <c r="E5" s="35" t="s">
        <v>90</v>
      </c>
      <c r="F5" s="1" t="s">
        <v>16</v>
      </c>
      <c r="G5" s="108" t="str">
        <f>'108.12月菜單'!B4</f>
        <v>蒲燒魚(海加)</v>
      </c>
      <c r="H5" s="35" t="s">
        <v>433</v>
      </c>
      <c r="I5" s="1" t="s">
        <v>16</v>
      </c>
      <c r="J5" s="35" t="str">
        <f>'108.12月菜單'!B5</f>
        <v>三杯米血丁(冷)</v>
      </c>
      <c r="K5" s="35" t="s">
        <v>114</v>
      </c>
      <c r="L5" s="1" t="s">
        <v>16</v>
      </c>
      <c r="M5" s="35" t="str">
        <f>'108.12月菜單'!B6</f>
        <v>鴿蛋魷魚羹(海)</v>
      </c>
      <c r="N5" s="35" t="s">
        <v>265</v>
      </c>
      <c r="O5" s="1" t="s">
        <v>16</v>
      </c>
      <c r="P5" s="35" t="str">
        <f>'108.12月菜單'!B7</f>
        <v>深色蔬菜</v>
      </c>
      <c r="Q5" s="35" t="s">
        <v>92</v>
      </c>
      <c r="R5" s="1" t="s">
        <v>16</v>
      </c>
      <c r="S5" s="35" t="str">
        <f>'108.12月菜單'!B8</f>
        <v>紫菜蛋花湯</v>
      </c>
      <c r="T5" s="35" t="s">
        <v>89</v>
      </c>
      <c r="U5" s="1" t="s">
        <v>16</v>
      </c>
      <c r="V5" s="394"/>
      <c r="W5" s="36" t="s">
        <v>44</v>
      </c>
      <c r="X5" s="37" t="s">
        <v>19</v>
      </c>
      <c r="Y5" s="38">
        <v>6</v>
      </c>
      <c r="Z5" s="18"/>
      <c r="AA5" s="18"/>
      <c r="AB5" s="19"/>
      <c r="AC5" s="18"/>
      <c r="AD5" s="18"/>
      <c r="AE5" s="18"/>
      <c r="AF5" s="18"/>
      <c r="AG5" s="90"/>
    </row>
    <row r="6" spans="2:34" ht="27.9" customHeight="1">
      <c r="B6" s="40" t="s">
        <v>8</v>
      </c>
      <c r="C6" s="393"/>
      <c r="D6" s="3" t="s">
        <v>94</v>
      </c>
      <c r="E6" s="3"/>
      <c r="F6" s="3">
        <v>120</v>
      </c>
      <c r="G6" s="2" t="s">
        <v>431</v>
      </c>
      <c r="H6" s="2" t="s">
        <v>432</v>
      </c>
      <c r="I6" s="2">
        <v>60</v>
      </c>
      <c r="J6" s="2" t="s">
        <v>242</v>
      </c>
      <c r="K6" s="2" t="s">
        <v>245</v>
      </c>
      <c r="L6" s="2">
        <v>50</v>
      </c>
      <c r="M6" s="2" t="s">
        <v>247</v>
      </c>
      <c r="N6" s="2"/>
      <c r="O6" s="2">
        <v>10</v>
      </c>
      <c r="P6" s="2" t="s">
        <v>91</v>
      </c>
      <c r="Q6" s="2"/>
      <c r="R6" s="2">
        <v>120</v>
      </c>
      <c r="S6" s="3" t="s">
        <v>252</v>
      </c>
      <c r="T6" s="2"/>
      <c r="U6" s="2">
        <v>1</v>
      </c>
      <c r="V6" s="395"/>
      <c r="W6" s="106">
        <v>115</v>
      </c>
      <c r="X6" s="41" t="s">
        <v>25</v>
      </c>
      <c r="Y6" s="42">
        <v>2.9</v>
      </c>
      <c r="Z6" s="17"/>
      <c r="AA6" s="43"/>
      <c r="AC6" s="19"/>
      <c r="AD6" s="19"/>
      <c r="AE6" s="19"/>
      <c r="AF6" s="19"/>
      <c r="AG6" s="90"/>
    </row>
    <row r="7" spans="2:34" ht="27.9" customHeight="1">
      <c r="B7" s="40">
        <v>2</v>
      </c>
      <c r="C7" s="393"/>
      <c r="D7" s="3"/>
      <c r="E7" s="3"/>
      <c r="F7" s="3"/>
      <c r="G7" s="2"/>
      <c r="H7" s="2"/>
      <c r="I7" s="2"/>
      <c r="J7" s="2" t="s">
        <v>243</v>
      </c>
      <c r="K7" s="2"/>
      <c r="L7" s="2">
        <v>1</v>
      </c>
      <c r="M7" s="2" t="s">
        <v>246</v>
      </c>
      <c r="N7" s="2" t="s">
        <v>248</v>
      </c>
      <c r="O7" s="2">
        <v>10</v>
      </c>
      <c r="P7" s="2"/>
      <c r="Q7" s="2"/>
      <c r="R7" s="2"/>
      <c r="S7" s="3" t="s">
        <v>253</v>
      </c>
      <c r="T7" s="2"/>
      <c r="U7" s="2">
        <v>10</v>
      </c>
      <c r="V7" s="395"/>
      <c r="W7" s="45" t="s">
        <v>46</v>
      </c>
      <c r="X7" s="46" t="s">
        <v>27</v>
      </c>
      <c r="Y7" s="42">
        <v>2</v>
      </c>
      <c r="Z7" s="18"/>
      <c r="AA7" s="47"/>
      <c r="AC7" s="48"/>
      <c r="AD7" s="19"/>
      <c r="AE7" s="19"/>
      <c r="AF7" s="49"/>
      <c r="AG7" s="90"/>
    </row>
    <row r="8" spans="2:34" ht="27.9" customHeight="1">
      <c r="B8" s="40" t="s">
        <v>10</v>
      </c>
      <c r="C8" s="393"/>
      <c r="D8" s="3"/>
      <c r="E8" s="3"/>
      <c r="F8" s="3"/>
      <c r="G8" s="2"/>
      <c r="H8" s="50"/>
      <c r="I8" s="2"/>
      <c r="J8" s="2" t="s">
        <v>244</v>
      </c>
      <c r="K8" s="2"/>
      <c r="L8" s="2">
        <v>1</v>
      </c>
      <c r="M8" s="2" t="s">
        <v>251</v>
      </c>
      <c r="N8" s="50"/>
      <c r="O8" s="2">
        <v>10</v>
      </c>
      <c r="P8" s="2"/>
      <c r="Q8" s="50"/>
      <c r="R8" s="2"/>
      <c r="S8" s="2" t="s">
        <v>254</v>
      </c>
      <c r="T8" s="3"/>
      <c r="U8" s="2">
        <v>1</v>
      </c>
      <c r="V8" s="395"/>
      <c r="W8" s="102">
        <v>27.5</v>
      </c>
      <c r="X8" s="46" t="s">
        <v>30</v>
      </c>
      <c r="Y8" s="42">
        <v>2.5</v>
      </c>
      <c r="Z8" s="17"/>
      <c r="AC8" s="19"/>
      <c r="AD8" s="19"/>
      <c r="AE8" s="19"/>
      <c r="AF8" s="19"/>
      <c r="AG8" s="90"/>
      <c r="AH8" s="151"/>
    </row>
    <row r="9" spans="2:34" ht="27.9" customHeight="1">
      <c r="B9" s="397" t="s">
        <v>37</v>
      </c>
      <c r="C9" s="393"/>
      <c r="D9" s="3"/>
      <c r="E9" s="3"/>
      <c r="F9" s="3"/>
      <c r="G9" s="2"/>
      <c r="H9" s="50"/>
      <c r="I9" s="2"/>
      <c r="J9" s="2"/>
      <c r="K9" s="50"/>
      <c r="L9" s="2"/>
      <c r="M9" s="2" t="s">
        <v>387</v>
      </c>
      <c r="N9" s="50"/>
      <c r="O9" s="2">
        <v>60</v>
      </c>
      <c r="P9" s="2"/>
      <c r="Q9" s="50"/>
      <c r="R9" s="2"/>
      <c r="S9" s="3"/>
      <c r="T9" s="3"/>
      <c r="U9" s="3"/>
      <c r="V9" s="395"/>
      <c r="W9" s="45" t="s">
        <v>47</v>
      </c>
      <c r="X9" s="46" t="s">
        <v>33</v>
      </c>
      <c r="Y9" s="42">
        <v>0</v>
      </c>
      <c r="Z9" s="18"/>
      <c r="AC9" s="19"/>
      <c r="AD9" s="19"/>
      <c r="AE9" s="19"/>
      <c r="AF9" s="19"/>
      <c r="AG9" s="105"/>
      <c r="AH9" s="151"/>
    </row>
    <row r="10" spans="2:34" ht="27.9" customHeight="1">
      <c r="B10" s="397"/>
      <c r="C10" s="393"/>
      <c r="D10" s="3"/>
      <c r="E10" s="3"/>
      <c r="F10" s="3"/>
      <c r="G10" s="2"/>
      <c r="H10" s="50"/>
      <c r="I10" s="2"/>
      <c r="J10" s="2"/>
      <c r="K10" s="50"/>
      <c r="L10" s="2"/>
      <c r="M10" s="2" t="s">
        <v>249</v>
      </c>
      <c r="N10" s="50"/>
      <c r="O10" s="2">
        <v>3</v>
      </c>
      <c r="P10" s="2"/>
      <c r="Q10" s="50"/>
      <c r="R10" s="2"/>
      <c r="S10" s="3"/>
      <c r="T10" s="50"/>
      <c r="U10" s="2"/>
      <c r="V10" s="395"/>
      <c r="W10" s="102">
        <v>32.299999999999997</v>
      </c>
      <c r="X10" s="94" t="s">
        <v>42</v>
      </c>
      <c r="Y10" s="51">
        <v>0</v>
      </c>
      <c r="Z10" s="17"/>
      <c r="AG10" s="106"/>
    </row>
    <row r="11" spans="2:34" ht="27.9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3" t="s">
        <v>250</v>
      </c>
      <c r="N11" s="50"/>
      <c r="O11" s="2">
        <v>1</v>
      </c>
      <c r="P11" s="2"/>
      <c r="Q11" s="50"/>
      <c r="R11" s="2"/>
      <c r="S11" s="2"/>
      <c r="T11" s="50"/>
      <c r="U11" s="2"/>
      <c r="V11" s="395"/>
      <c r="W11" s="45" t="s">
        <v>12</v>
      </c>
      <c r="X11" s="54"/>
      <c r="Y11" s="42"/>
      <c r="Z11" s="18"/>
      <c r="AG11" s="105"/>
    </row>
    <row r="12" spans="2:34" ht="27.9" customHeight="1">
      <c r="B12" s="55"/>
      <c r="C12" s="56"/>
      <c r="D12" s="2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96"/>
      <c r="W12" s="103">
        <f>W6*4+W10*4+W8*9</f>
        <v>836.7</v>
      </c>
      <c r="X12" s="58"/>
      <c r="Y12" s="59"/>
      <c r="Z12" s="17"/>
      <c r="AC12" s="57"/>
      <c r="AD12" s="57"/>
      <c r="AE12" s="57"/>
      <c r="AG12" s="107"/>
    </row>
    <row r="13" spans="2:34" s="39" customFormat="1" ht="27.9" customHeight="1">
      <c r="B13" s="34">
        <v>12</v>
      </c>
      <c r="C13" s="393"/>
      <c r="D13" s="35" t="str">
        <f>'108.12月菜單'!F3</f>
        <v>小米飯</v>
      </c>
      <c r="E13" s="35" t="s">
        <v>90</v>
      </c>
      <c r="F13" s="35"/>
      <c r="G13" s="35" t="str">
        <f>'108.12月菜單'!F4</f>
        <v>鮮嫩豬排</v>
      </c>
      <c r="H13" s="35" t="s">
        <v>256</v>
      </c>
      <c r="I13" s="35"/>
      <c r="J13" s="35" t="str">
        <f>'108.12月菜單'!F5</f>
        <v>泰式椒麻雞</v>
      </c>
      <c r="K13" s="35" t="s">
        <v>89</v>
      </c>
      <c r="L13" s="35"/>
      <c r="M13" s="35" t="str">
        <f>'108.12月菜單'!F6</f>
        <v>沙茶泡麵(加)</v>
      </c>
      <c r="N13" s="35" t="s">
        <v>89</v>
      </c>
      <c r="O13" s="35"/>
      <c r="P13" s="35" t="str">
        <f>'108.12月菜單'!F7</f>
        <v>淺色蔬菜</v>
      </c>
      <c r="Q13" s="35" t="s">
        <v>92</v>
      </c>
      <c r="R13" s="35"/>
      <c r="S13" s="35" t="str">
        <f>'108.12月菜單'!F8</f>
        <v xml:space="preserve">  豆腐湯(豆)</v>
      </c>
      <c r="T13" s="35" t="s">
        <v>89</v>
      </c>
      <c r="U13" s="35"/>
      <c r="V13" s="394"/>
      <c r="W13" s="36" t="s">
        <v>44</v>
      </c>
      <c r="X13" s="37" t="s">
        <v>19</v>
      </c>
      <c r="Y13" s="38">
        <v>6.5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4" ht="27.9" customHeight="1">
      <c r="B14" s="40" t="s">
        <v>8</v>
      </c>
      <c r="C14" s="393"/>
      <c r="D14" s="2" t="s">
        <v>255</v>
      </c>
      <c r="E14" s="2"/>
      <c r="F14" s="2">
        <v>40</v>
      </c>
      <c r="G14" s="2" t="s">
        <v>266</v>
      </c>
      <c r="H14" s="3"/>
      <c r="I14" s="2">
        <v>70</v>
      </c>
      <c r="J14" s="2" t="s">
        <v>257</v>
      </c>
      <c r="K14" s="2"/>
      <c r="L14" s="2">
        <v>60</v>
      </c>
      <c r="M14" s="3" t="s">
        <v>260</v>
      </c>
      <c r="N14" s="2"/>
      <c r="O14" s="2">
        <v>40</v>
      </c>
      <c r="P14" s="2" t="s">
        <v>91</v>
      </c>
      <c r="Q14" s="2"/>
      <c r="R14" s="2">
        <v>120</v>
      </c>
      <c r="S14" s="78" t="s">
        <v>263</v>
      </c>
      <c r="T14" s="2" t="s">
        <v>264</v>
      </c>
      <c r="U14" s="2">
        <v>30</v>
      </c>
      <c r="V14" s="395"/>
      <c r="W14" s="106">
        <v>122.5</v>
      </c>
      <c r="X14" s="41" t="s">
        <v>25</v>
      </c>
      <c r="Y14" s="42">
        <v>2.6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4" ht="27.9" customHeight="1">
      <c r="B15" s="40">
        <v>3</v>
      </c>
      <c r="C15" s="393"/>
      <c r="D15" s="3" t="s">
        <v>94</v>
      </c>
      <c r="E15" s="2"/>
      <c r="F15" s="2">
        <v>80</v>
      </c>
      <c r="G15" s="2"/>
      <c r="H15" s="3"/>
      <c r="I15" s="2"/>
      <c r="J15" s="2" t="s">
        <v>258</v>
      </c>
      <c r="K15" s="2"/>
      <c r="L15" s="2">
        <v>30</v>
      </c>
      <c r="M15" s="2" t="s">
        <v>249</v>
      </c>
      <c r="N15" s="2"/>
      <c r="O15" s="2">
        <v>3</v>
      </c>
      <c r="P15" s="2"/>
      <c r="Q15" s="2"/>
      <c r="R15" s="2"/>
      <c r="S15" s="2"/>
      <c r="T15" s="2"/>
      <c r="U15" s="2"/>
      <c r="V15" s="395"/>
      <c r="W15" s="45" t="s">
        <v>46</v>
      </c>
      <c r="X15" s="46" t="s">
        <v>27</v>
      </c>
      <c r="Y15" s="42">
        <v>2</v>
      </c>
      <c r="Z15" s="18"/>
      <c r="AA15" s="47" t="s">
        <v>28</v>
      </c>
      <c r="AB15" s="19">
        <v>2.1</v>
      </c>
      <c r="AC15" s="48">
        <f>AB15*7</f>
        <v>14.700000000000001</v>
      </c>
      <c r="AD15" s="19">
        <f>AB15*5</f>
        <v>10.5</v>
      </c>
      <c r="AE15" s="19" t="s">
        <v>29</v>
      </c>
      <c r="AF15" s="49">
        <f>AC15*4+AD15*9</f>
        <v>153.30000000000001</v>
      </c>
      <c r="AG15" s="105"/>
    </row>
    <row r="16" spans="2:34" ht="27.9" customHeight="1">
      <c r="B16" s="40" t="s">
        <v>10</v>
      </c>
      <c r="C16" s="393"/>
      <c r="D16" s="50"/>
      <c r="E16" s="50"/>
      <c r="F16" s="2"/>
      <c r="G16" s="2"/>
      <c r="H16" s="50"/>
      <c r="I16" s="2"/>
      <c r="J16" s="2" t="s">
        <v>259</v>
      </c>
      <c r="K16" s="50"/>
      <c r="L16" s="2">
        <v>5</v>
      </c>
      <c r="M16" s="2" t="s">
        <v>261</v>
      </c>
      <c r="N16" s="99"/>
      <c r="O16" s="2">
        <v>5</v>
      </c>
      <c r="P16" s="2"/>
      <c r="Q16" s="50"/>
      <c r="R16" s="2"/>
      <c r="S16" s="3"/>
      <c r="T16" s="2"/>
      <c r="U16" s="2"/>
      <c r="V16" s="395"/>
      <c r="W16" s="102">
        <v>25.5</v>
      </c>
      <c r="X16" s="46" t="s">
        <v>30</v>
      </c>
      <c r="Y16" s="42">
        <v>2.5</v>
      </c>
      <c r="Z16" s="17"/>
      <c r="AA16" s="18" t="s">
        <v>31</v>
      </c>
      <c r="AB16" s="19">
        <v>1.8</v>
      </c>
      <c r="AC16" s="19">
        <f>AB16*1</f>
        <v>1.8</v>
      </c>
      <c r="AD16" s="19" t="s">
        <v>29</v>
      </c>
      <c r="AE16" s="19">
        <f>AB16*5</f>
        <v>9</v>
      </c>
      <c r="AF16" s="19">
        <f>AC16*4+AE16*4</f>
        <v>43.2</v>
      </c>
      <c r="AG16" s="106"/>
    </row>
    <row r="17" spans="2:33" ht="27.9" customHeight="1">
      <c r="B17" s="397" t="s">
        <v>38</v>
      </c>
      <c r="C17" s="393"/>
      <c r="D17" s="50"/>
      <c r="E17" s="50"/>
      <c r="F17" s="2"/>
      <c r="G17" s="2"/>
      <c r="H17" s="50"/>
      <c r="I17" s="2"/>
      <c r="J17" s="2"/>
      <c r="K17" s="50"/>
      <c r="L17" s="2"/>
      <c r="M17" s="3" t="s">
        <v>262</v>
      </c>
      <c r="N17" s="2" t="s">
        <v>446</v>
      </c>
      <c r="O17" s="2">
        <v>10</v>
      </c>
      <c r="P17" s="2"/>
      <c r="Q17" s="50"/>
      <c r="R17" s="2"/>
      <c r="S17" s="3"/>
      <c r="T17" s="99"/>
      <c r="U17" s="2"/>
      <c r="V17" s="395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" customHeight="1">
      <c r="B18" s="397"/>
      <c r="C18" s="393"/>
      <c r="D18" s="50"/>
      <c r="E18" s="50"/>
      <c r="F18" s="2"/>
      <c r="G18" s="2"/>
      <c r="H18" s="50"/>
      <c r="I18" s="2"/>
      <c r="J18" s="2"/>
      <c r="K18" s="50"/>
      <c r="L18" s="2"/>
      <c r="M18" s="3"/>
      <c r="N18" s="50"/>
      <c r="O18" s="2"/>
      <c r="P18" s="2"/>
      <c r="Q18" s="50"/>
      <c r="R18" s="2"/>
      <c r="S18" s="3"/>
      <c r="T18" s="50"/>
      <c r="U18" s="2"/>
      <c r="V18" s="395"/>
      <c r="W18" s="102">
        <v>33.200000000000003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2"/>
      <c r="T19" s="50"/>
      <c r="U19" s="2"/>
      <c r="V19" s="395"/>
      <c r="W19" s="45" t="s">
        <v>12</v>
      </c>
      <c r="X19" s="54"/>
      <c r="Y19" s="42"/>
      <c r="Z19" s="18"/>
      <c r="AC19" s="18">
        <f>SUM(AC14:AC18)</f>
        <v>28.900000000000002</v>
      </c>
      <c r="AD19" s="18">
        <f>SUM(AD14:AD18)</f>
        <v>23</v>
      </c>
      <c r="AE19" s="18">
        <f>SUM(AE14:AE18)</f>
        <v>117</v>
      </c>
      <c r="AF19" s="18">
        <f>AC19*4+AD19*9+AE19*4</f>
        <v>790.6</v>
      </c>
      <c r="AG19" s="105"/>
    </row>
    <row r="20" spans="2:33" ht="27.9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96"/>
      <c r="W20" s="103">
        <f>W14*4+W18*4+W16*9</f>
        <v>852.3</v>
      </c>
      <c r="X20" s="58"/>
      <c r="Y20" s="59"/>
      <c r="Z20" s="17"/>
      <c r="AC20" s="57">
        <f>AC19*4/AF19</f>
        <v>0.14621806223121681</v>
      </c>
      <c r="AD20" s="57">
        <f>AD19*9/AF19</f>
        <v>0.26182646091576017</v>
      </c>
      <c r="AE20" s="57">
        <f>AE19*4/AF19</f>
        <v>0.59195547685302297</v>
      </c>
      <c r="AG20" s="107"/>
    </row>
    <row r="21" spans="2:33" s="39" customFormat="1" ht="27.9" customHeight="1">
      <c r="B21" s="60">
        <v>12</v>
      </c>
      <c r="C21" s="393"/>
      <c r="D21" s="35" t="str">
        <f>'108.12月菜單'!J3</f>
        <v>義大利麵</v>
      </c>
      <c r="E21" s="35" t="s">
        <v>17</v>
      </c>
      <c r="F21" s="35"/>
      <c r="G21" s="35" t="str">
        <f>'108.12月菜單'!J4</f>
        <v>招牌嫩雞腿</v>
      </c>
      <c r="H21" s="35" t="s">
        <v>267</v>
      </c>
      <c r="I21" s="35"/>
      <c r="J21" s="35" t="str">
        <f>'108.12月菜單'!J5</f>
        <v>糯米腸(冷)</v>
      </c>
      <c r="K21" s="35" t="s">
        <v>60</v>
      </c>
      <c r="L21" s="35"/>
      <c r="M21" s="35" t="str">
        <f>'108.12月菜單'!J6</f>
        <v>洋蔥豬柳</v>
      </c>
      <c r="N21" s="35" t="s">
        <v>50</v>
      </c>
      <c r="O21" s="35"/>
      <c r="P21" s="35" t="str">
        <f>'108.12月菜單'!J7</f>
        <v>深色蔬菜</v>
      </c>
      <c r="Q21" s="35" t="s">
        <v>18</v>
      </c>
      <c r="R21" s="35"/>
      <c r="S21" s="35" t="str">
        <f>'108.12月菜單'!J8</f>
        <v>玉米蛋花湯</v>
      </c>
      <c r="T21" s="35" t="s">
        <v>17</v>
      </c>
      <c r="U21" s="35"/>
      <c r="V21" s="394"/>
      <c r="W21" s="36" t="s">
        <v>44</v>
      </c>
      <c r="X21" s="37" t="s">
        <v>19</v>
      </c>
      <c r="Y21" s="38">
        <v>6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61" t="s">
        <v>8</v>
      </c>
      <c r="C22" s="393"/>
      <c r="D22" s="2" t="s">
        <v>67</v>
      </c>
      <c r="E22" s="3"/>
      <c r="F22" s="2">
        <v>150</v>
      </c>
      <c r="G22" s="2" t="s">
        <v>119</v>
      </c>
      <c r="H22" s="2"/>
      <c r="I22" s="2">
        <v>70</v>
      </c>
      <c r="J22" s="2" t="s">
        <v>268</v>
      </c>
      <c r="K22" s="2" t="s">
        <v>269</v>
      </c>
      <c r="L22" s="2">
        <v>30</v>
      </c>
      <c r="M22" s="2" t="s">
        <v>270</v>
      </c>
      <c r="N22" s="2"/>
      <c r="O22" s="2">
        <v>45</v>
      </c>
      <c r="P22" s="2" t="s">
        <v>75</v>
      </c>
      <c r="Q22" s="2"/>
      <c r="R22" s="2">
        <v>120</v>
      </c>
      <c r="S22" s="2" t="s">
        <v>272</v>
      </c>
      <c r="T22" s="2"/>
      <c r="U22" s="2">
        <v>20</v>
      </c>
      <c r="V22" s="395"/>
      <c r="W22" s="106">
        <v>115</v>
      </c>
      <c r="X22" s="41" t="s">
        <v>25</v>
      </c>
      <c r="Y22" s="42">
        <v>2.8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" customHeight="1">
      <c r="B23" s="61">
        <v>4</v>
      </c>
      <c r="C23" s="393"/>
      <c r="D23" s="2" t="s">
        <v>274</v>
      </c>
      <c r="E23" s="50"/>
      <c r="F23" s="2">
        <v>10</v>
      </c>
      <c r="G23" s="2"/>
      <c r="H23" s="2"/>
      <c r="I23" s="2"/>
      <c r="J23" s="2"/>
      <c r="K23" s="2"/>
      <c r="L23" s="2"/>
      <c r="M23" s="2" t="s">
        <v>271</v>
      </c>
      <c r="N23" s="2"/>
      <c r="O23" s="2">
        <v>40</v>
      </c>
      <c r="P23" s="2"/>
      <c r="Q23" s="2"/>
      <c r="R23" s="2"/>
      <c r="S23" s="2" t="s">
        <v>273</v>
      </c>
      <c r="T23" s="2"/>
      <c r="U23" s="2">
        <v>10</v>
      </c>
      <c r="V23" s="395"/>
      <c r="W23" s="45" t="s">
        <v>46</v>
      </c>
      <c r="X23" s="46" t="s">
        <v>27</v>
      </c>
      <c r="Y23" s="42">
        <v>2</v>
      </c>
      <c r="Z23" s="66"/>
      <c r="AA23" s="67" t="s">
        <v>28</v>
      </c>
      <c r="AB23" s="64">
        <v>2.2000000000000002</v>
      </c>
      <c r="AC23" s="68">
        <f>AB23*7</f>
        <v>15.400000000000002</v>
      </c>
      <c r="AD23" s="64">
        <f>AB23*5</f>
        <v>11</v>
      </c>
      <c r="AE23" s="64" t="s">
        <v>29</v>
      </c>
      <c r="AF23" s="69">
        <f>AC23*4+AD23*9</f>
        <v>160.60000000000002</v>
      </c>
      <c r="AG23" s="105"/>
    </row>
    <row r="24" spans="2:33" s="65" customFormat="1" ht="27.9" customHeight="1">
      <c r="B24" s="61" t="s">
        <v>10</v>
      </c>
      <c r="C24" s="393"/>
      <c r="D24" s="2" t="s">
        <v>275</v>
      </c>
      <c r="E24" s="99"/>
      <c r="F24" s="2">
        <v>5</v>
      </c>
      <c r="G24" s="2"/>
      <c r="H24" s="50"/>
      <c r="I24" s="2"/>
      <c r="J24" s="2"/>
      <c r="K24" s="2"/>
      <c r="L24" s="2"/>
      <c r="M24" s="2"/>
      <c r="N24" s="99"/>
      <c r="O24" s="2"/>
      <c r="P24" s="2"/>
      <c r="Q24" s="50"/>
      <c r="R24" s="2"/>
      <c r="S24" s="2" t="s">
        <v>274</v>
      </c>
      <c r="T24" s="50"/>
      <c r="U24" s="2">
        <v>5</v>
      </c>
      <c r="V24" s="395"/>
      <c r="W24" s="102">
        <v>29</v>
      </c>
      <c r="X24" s="46" t="s">
        <v>30</v>
      </c>
      <c r="Y24" s="42">
        <v>3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" customHeight="1">
      <c r="B25" s="398" t="s">
        <v>39</v>
      </c>
      <c r="C25" s="393"/>
      <c r="D25" s="3" t="s">
        <v>276</v>
      </c>
      <c r="E25" s="3"/>
      <c r="F25" s="3">
        <v>5</v>
      </c>
      <c r="G25" s="2"/>
      <c r="H25" s="50"/>
      <c r="I25" s="2"/>
      <c r="J25" s="2"/>
      <c r="K25" s="50"/>
      <c r="L25" s="2"/>
      <c r="M25" s="2"/>
      <c r="N25" s="50"/>
      <c r="O25" s="2"/>
      <c r="P25" s="2"/>
      <c r="Q25" s="50"/>
      <c r="R25" s="2"/>
      <c r="S25" s="2" t="s">
        <v>275</v>
      </c>
      <c r="T25" s="99"/>
      <c r="U25" s="2">
        <v>5</v>
      </c>
      <c r="V25" s="395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" customHeight="1">
      <c r="B26" s="398"/>
      <c r="C26" s="393"/>
      <c r="D26" s="3" t="s">
        <v>65</v>
      </c>
      <c r="E26" s="3"/>
      <c r="F26" s="3">
        <v>10</v>
      </c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95"/>
      <c r="W26" s="102">
        <v>33.6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" customHeight="1">
      <c r="B27" s="72" t="s">
        <v>36</v>
      </c>
      <c r="C27" s="73"/>
      <c r="D27" s="3" t="s">
        <v>63</v>
      </c>
      <c r="E27" s="3"/>
      <c r="F27" s="3">
        <v>20</v>
      </c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95"/>
      <c r="W27" s="45" t="s">
        <v>12</v>
      </c>
      <c r="X27" s="54"/>
      <c r="Y27" s="42"/>
      <c r="Z27" s="66"/>
      <c r="AA27" s="70"/>
      <c r="AB27" s="64"/>
      <c r="AC27" s="70">
        <f>SUM(AC22:AC26)</f>
        <v>29.400000000000006</v>
      </c>
      <c r="AD27" s="70">
        <f>SUM(AD22:AD26)</f>
        <v>23.5</v>
      </c>
      <c r="AE27" s="70">
        <f>SUM(AE22:AE26)</f>
        <v>101</v>
      </c>
      <c r="AF27" s="70">
        <f>AC27*4+AD27*9+AE27*4</f>
        <v>733.1</v>
      </c>
      <c r="AG27" s="105"/>
    </row>
    <row r="28" spans="2:33" s="65" customFormat="1" ht="27.9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96"/>
      <c r="W28" s="103">
        <f>W22*4+W26*4+W24*9</f>
        <v>855.4</v>
      </c>
      <c r="X28" s="58"/>
      <c r="Y28" s="59"/>
      <c r="Z28" s="62"/>
      <c r="AA28" s="66"/>
      <c r="AB28" s="76"/>
      <c r="AC28" s="77">
        <f>AC27*4/AF27</f>
        <v>0.16041467739735374</v>
      </c>
      <c r="AD28" s="77">
        <f>AD27*9/AF27</f>
        <v>0.28850088664575091</v>
      </c>
      <c r="AE28" s="77">
        <f>AE27*4/AF27</f>
        <v>0.55108443595689538</v>
      </c>
      <c r="AF28" s="66"/>
      <c r="AG28" s="107"/>
    </row>
    <row r="29" spans="2:33" s="39" customFormat="1" ht="27.9" customHeight="1">
      <c r="B29" s="34">
        <v>12</v>
      </c>
      <c r="C29" s="393"/>
      <c r="D29" s="35" t="str">
        <f>'108.12月菜單'!N3</f>
        <v>地瓜飯</v>
      </c>
      <c r="E29" s="35" t="s">
        <v>15</v>
      </c>
      <c r="F29" s="35"/>
      <c r="G29" s="35" t="str">
        <f>'108.12月菜單'!N4</f>
        <v>醬燒梅花肉(醃)</v>
      </c>
      <c r="H29" s="35" t="s">
        <v>279</v>
      </c>
      <c r="I29" s="35"/>
      <c r="J29" s="35" t="str">
        <f>'108.12月菜單'!N5</f>
        <v>古早味烤香腸(加)</v>
      </c>
      <c r="K29" s="35" t="s">
        <v>267</v>
      </c>
      <c r="L29" s="35"/>
      <c r="M29" s="35" t="str">
        <f>'108.12月菜單'!N6</f>
        <v>鮮筍蛋酥</v>
      </c>
      <c r="N29" s="35" t="s">
        <v>131</v>
      </c>
      <c r="O29" s="35"/>
      <c r="P29" s="35" t="str">
        <f>'108.12月菜單'!N7</f>
        <v>淺色蔬菜</v>
      </c>
      <c r="Q29" s="35" t="s">
        <v>18</v>
      </c>
      <c r="R29" s="35"/>
      <c r="S29" s="35" t="str">
        <f>'108.12月菜單'!N8</f>
        <v>蘿蔔湯</v>
      </c>
      <c r="T29" s="35" t="s">
        <v>17</v>
      </c>
      <c r="U29" s="35"/>
      <c r="V29" s="394"/>
      <c r="W29" s="36" t="s">
        <v>44</v>
      </c>
      <c r="X29" s="37" t="s">
        <v>19</v>
      </c>
      <c r="Y29" s="38">
        <v>6.3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" customHeight="1">
      <c r="B30" s="40" t="s">
        <v>8</v>
      </c>
      <c r="C30" s="393"/>
      <c r="D30" s="2" t="s">
        <v>74</v>
      </c>
      <c r="E30" s="2"/>
      <c r="F30" s="2">
        <v>110</v>
      </c>
      <c r="G30" s="163" t="s">
        <v>277</v>
      </c>
      <c r="H30" s="171" t="s">
        <v>278</v>
      </c>
      <c r="I30" s="129">
        <v>10</v>
      </c>
      <c r="J30" s="2" t="s">
        <v>281</v>
      </c>
      <c r="K30" s="3" t="s">
        <v>282</v>
      </c>
      <c r="L30" s="2">
        <v>30</v>
      </c>
      <c r="M30" s="2" t="s">
        <v>397</v>
      </c>
      <c r="N30" s="3"/>
      <c r="O30" s="2">
        <v>45</v>
      </c>
      <c r="P30" s="2" t="s">
        <v>75</v>
      </c>
      <c r="Q30" s="2"/>
      <c r="R30" s="2">
        <v>120</v>
      </c>
      <c r="S30" s="3" t="s">
        <v>69</v>
      </c>
      <c r="T30" s="2"/>
      <c r="U30" s="2">
        <v>40</v>
      </c>
      <c r="V30" s="395"/>
      <c r="W30" s="106">
        <v>120</v>
      </c>
      <c r="X30" s="41" t="s">
        <v>25</v>
      </c>
      <c r="Y30" s="42">
        <v>2.6</v>
      </c>
      <c r="Z30" s="17"/>
      <c r="AA30" s="43" t="s">
        <v>26</v>
      </c>
      <c r="AB30" s="19">
        <v>6.2</v>
      </c>
      <c r="AC30" s="19">
        <f>AB30*2</f>
        <v>12.4</v>
      </c>
      <c r="AD30" s="19"/>
      <c r="AE30" s="19">
        <f>AB30*15</f>
        <v>93</v>
      </c>
      <c r="AF30" s="19">
        <f>AC30*4+AE30*4</f>
        <v>421.6</v>
      </c>
      <c r="AG30" s="106"/>
    </row>
    <row r="31" spans="2:33" ht="27.9" customHeight="1">
      <c r="B31" s="40">
        <v>5</v>
      </c>
      <c r="C31" s="393"/>
      <c r="D31" s="2" t="s">
        <v>81</v>
      </c>
      <c r="E31" s="2"/>
      <c r="F31" s="2">
        <v>50</v>
      </c>
      <c r="G31" s="163" t="s">
        <v>280</v>
      </c>
      <c r="H31" s="168"/>
      <c r="I31" s="129">
        <v>60</v>
      </c>
      <c r="J31" s="2"/>
      <c r="K31" s="2"/>
      <c r="L31" s="2"/>
      <c r="M31" s="2" t="s">
        <v>398</v>
      </c>
      <c r="N31" s="99"/>
      <c r="O31" s="2">
        <v>5</v>
      </c>
      <c r="P31" s="2"/>
      <c r="Q31" s="2"/>
      <c r="R31" s="2"/>
      <c r="S31" s="3"/>
      <c r="T31" s="2"/>
      <c r="U31" s="2"/>
      <c r="V31" s="395"/>
      <c r="W31" s="45" t="s">
        <v>46</v>
      </c>
      <c r="X31" s="46" t="s">
        <v>27</v>
      </c>
      <c r="Y31" s="42">
        <v>2.1</v>
      </c>
      <c r="Z31" s="18"/>
      <c r="AA31" s="47" t="s">
        <v>28</v>
      </c>
      <c r="AB31" s="19">
        <v>2.1</v>
      </c>
      <c r="AC31" s="48">
        <f>AB31*7</f>
        <v>14.700000000000001</v>
      </c>
      <c r="AD31" s="19">
        <f>AB31*5</f>
        <v>10.5</v>
      </c>
      <c r="AE31" s="19" t="s">
        <v>29</v>
      </c>
      <c r="AF31" s="49">
        <f>AC31*4+AD31*9</f>
        <v>153.30000000000001</v>
      </c>
      <c r="AG31" s="105"/>
    </row>
    <row r="32" spans="2:33" ht="27.9" customHeight="1">
      <c r="B32" s="40" t="s">
        <v>10</v>
      </c>
      <c r="C32" s="393"/>
      <c r="D32" s="50"/>
      <c r="E32" s="50"/>
      <c r="F32" s="2"/>
      <c r="H32" s="155"/>
      <c r="J32" s="2"/>
      <c r="K32" s="50"/>
      <c r="L32" s="2"/>
      <c r="M32" s="2" t="s">
        <v>399</v>
      </c>
      <c r="N32" s="3"/>
      <c r="O32" s="2">
        <v>3</v>
      </c>
      <c r="P32" s="2"/>
      <c r="Q32" s="50"/>
      <c r="R32" s="2"/>
      <c r="S32" s="2"/>
      <c r="T32" s="3"/>
      <c r="U32" s="2"/>
      <c r="V32" s="395"/>
      <c r="W32" s="102">
        <v>26.5</v>
      </c>
      <c r="X32" s="46" t="s">
        <v>30</v>
      </c>
      <c r="Y32" s="42">
        <v>2.5</v>
      </c>
      <c r="Z32" s="17"/>
      <c r="AA32" s="18" t="s">
        <v>31</v>
      </c>
      <c r="AB32" s="19">
        <v>1.5</v>
      </c>
      <c r="AC32" s="19">
        <f>AB32*1</f>
        <v>1.5</v>
      </c>
      <c r="AD32" s="19" t="s">
        <v>29</v>
      </c>
      <c r="AE32" s="19">
        <f>AB32*5</f>
        <v>7.5</v>
      </c>
      <c r="AF32" s="19">
        <f>AC32*4+AE32*4</f>
        <v>36</v>
      </c>
      <c r="AG32" s="106"/>
    </row>
    <row r="33" spans="2:33" ht="27.9" customHeight="1">
      <c r="B33" s="397" t="s">
        <v>40</v>
      </c>
      <c r="C33" s="393"/>
      <c r="D33" s="50"/>
      <c r="E33" s="50"/>
      <c r="F33" s="2"/>
      <c r="H33" s="155"/>
      <c r="J33" s="2"/>
      <c r="K33" s="50"/>
      <c r="L33" s="2"/>
      <c r="M33" s="2" t="s">
        <v>400</v>
      </c>
      <c r="N33" s="3"/>
      <c r="O33" s="2">
        <v>3</v>
      </c>
      <c r="P33" s="2"/>
      <c r="Q33" s="50"/>
      <c r="R33" s="2"/>
      <c r="S33" s="3"/>
      <c r="T33" s="3"/>
      <c r="U33" s="3"/>
      <c r="V33" s="395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" customHeight="1">
      <c r="B34" s="397"/>
      <c r="C34" s="393"/>
      <c r="D34" s="50"/>
      <c r="E34" s="50"/>
      <c r="F34" s="2"/>
      <c r="G34" s="2"/>
      <c r="H34" s="50"/>
      <c r="I34" s="2"/>
      <c r="J34" s="2"/>
      <c r="K34" s="50"/>
      <c r="L34" s="2"/>
      <c r="M34" s="2" t="s">
        <v>401</v>
      </c>
      <c r="N34" s="99"/>
      <c r="O34" s="2">
        <v>1</v>
      </c>
      <c r="P34" s="2"/>
      <c r="Q34" s="50"/>
      <c r="R34" s="2"/>
      <c r="S34" s="3"/>
      <c r="T34" s="50"/>
      <c r="U34" s="2"/>
      <c r="V34" s="395"/>
      <c r="W34" s="102">
        <v>32.9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2"/>
      <c r="U35" s="2"/>
      <c r="V35" s="395"/>
      <c r="W35" s="45" t="s">
        <v>12</v>
      </c>
      <c r="X35" s="54"/>
      <c r="Y35" s="42"/>
      <c r="Z35" s="18"/>
      <c r="AC35" s="18">
        <f>SUM(AC30:AC34)</f>
        <v>28.6</v>
      </c>
      <c r="AD35" s="18">
        <f>SUM(AD30:AD34)</f>
        <v>23</v>
      </c>
      <c r="AE35" s="18">
        <f>SUM(AE30:AE34)</f>
        <v>115.5</v>
      </c>
      <c r="AF35" s="18">
        <f>AC35*4+AD35*9+AE35*4</f>
        <v>783.4</v>
      </c>
      <c r="AG35" s="105"/>
    </row>
    <row r="36" spans="2:33" ht="27.9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96"/>
      <c r="W36" s="103">
        <f>W30*4+W34*4+W32*9</f>
        <v>850.1</v>
      </c>
      <c r="X36" s="58"/>
      <c r="Y36" s="59"/>
      <c r="Z36" s="17"/>
      <c r="AC36" s="57">
        <f>AC35*4/AF35</f>
        <v>0.14603012509573654</v>
      </c>
      <c r="AD36" s="57">
        <f>AD35*9/AF35</f>
        <v>0.26423283124840441</v>
      </c>
      <c r="AE36" s="57">
        <f>AE35*4/AF35</f>
        <v>0.58973704365585911</v>
      </c>
      <c r="AG36" s="107"/>
    </row>
    <row r="37" spans="2:33" s="39" customFormat="1" ht="27.9" customHeight="1">
      <c r="B37" s="34">
        <v>12</v>
      </c>
      <c r="C37" s="393"/>
      <c r="D37" s="35" t="str">
        <f>'108.12月菜單'!R3</f>
        <v>香Q米飯</v>
      </c>
      <c r="E37" s="35" t="s">
        <v>15</v>
      </c>
      <c r="F37" s="35"/>
      <c r="G37" s="35" t="str">
        <f>'108.12月菜單'!R4</f>
        <v>芝麻脆皮雞翅</v>
      </c>
      <c r="H37" s="35" t="s">
        <v>267</v>
      </c>
      <c r="I37" s="35"/>
      <c r="J37" s="35" t="str">
        <f>'108.12月菜單'!R5</f>
        <v>泡菜肉片</v>
      </c>
      <c r="K37" s="35" t="s">
        <v>61</v>
      </c>
      <c r="L37" s="35"/>
      <c r="M37" s="35" t="str">
        <f>'108.12月菜單'!R6</f>
        <v>咖哩洋芋</v>
      </c>
      <c r="N37" s="35" t="s">
        <v>115</v>
      </c>
      <c r="O37" s="35"/>
      <c r="P37" s="35" t="str">
        <f>'108.12月菜單'!R7</f>
        <v>深色蔬菜</v>
      </c>
      <c r="Q37" s="35" t="s">
        <v>18</v>
      </c>
      <c r="R37" s="35"/>
      <c r="S37" s="35" t="str">
        <f>'108.12月菜單'!R8</f>
        <v>金茸三絲湯</v>
      </c>
      <c r="T37" s="35" t="s">
        <v>17</v>
      </c>
      <c r="U37" s="35"/>
      <c r="V37" s="394"/>
      <c r="W37" s="36" t="s">
        <v>44</v>
      </c>
      <c r="X37" s="37" t="s">
        <v>19</v>
      </c>
      <c r="Y37" s="38">
        <v>6.5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</row>
    <row r="38" spans="2:33" ht="27.9" customHeight="1">
      <c r="B38" s="40" t="s">
        <v>8</v>
      </c>
      <c r="C38" s="393"/>
      <c r="D38" s="3" t="s">
        <v>74</v>
      </c>
      <c r="E38" s="2"/>
      <c r="F38" s="2">
        <v>120</v>
      </c>
      <c r="G38" s="2" t="s">
        <v>119</v>
      </c>
      <c r="H38" s="2"/>
      <c r="I38" s="2">
        <v>70</v>
      </c>
      <c r="J38" s="2" t="s">
        <v>66</v>
      </c>
      <c r="K38" s="3"/>
      <c r="L38" s="2">
        <v>50</v>
      </c>
      <c r="M38" s="2" t="s">
        <v>288</v>
      </c>
      <c r="N38" s="3"/>
      <c r="O38" s="2">
        <v>45</v>
      </c>
      <c r="P38" s="2" t="s">
        <v>75</v>
      </c>
      <c r="Q38" s="3"/>
      <c r="R38" s="2">
        <v>120</v>
      </c>
      <c r="S38" s="3" t="s">
        <v>132</v>
      </c>
      <c r="T38" s="2"/>
      <c r="U38" s="2">
        <v>20</v>
      </c>
      <c r="V38" s="395"/>
      <c r="W38" s="106">
        <v>122.5</v>
      </c>
      <c r="X38" s="41" t="s">
        <v>25</v>
      </c>
      <c r="Y38" s="42">
        <v>2.6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</row>
    <row r="39" spans="2:33" ht="27.9" customHeight="1">
      <c r="B39" s="40">
        <v>6</v>
      </c>
      <c r="C39" s="393"/>
      <c r="D39" s="2"/>
      <c r="E39" s="2"/>
      <c r="F39" s="2"/>
      <c r="G39" s="2" t="s">
        <v>284</v>
      </c>
      <c r="H39" s="3"/>
      <c r="I39" s="2">
        <v>1</v>
      </c>
      <c r="J39" s="2" t="s">
        <v>271</v>
      </c>
      <c r="K39" s="3"/>
      <c r="L39" s="2">
        <v>40</v>
      </c>
      <c r="M39" s="2" t="s">
        <v>275</v>
      </c>
      <c r="N39" s="99"/>
      <c r="O39" s="2">
        <v>5</v>
      </c>
      <c r="P39" s="2"/>
      <c r="Q39" s="3"/>
      <c r="R39" s="2"/>
      <c r="S39" s="3" t="s">
        <v>133</v>
      </c>
      <c r="T39" s="2"/>
      <c r="U39" s="2">
        <v>10</v>
      </c>
      <c r="V39" s="395"/>
      <c r="W39" s="45" t="s">
        <v>46</v>
      </c>
      <c r="X39" s="46" t="s">
        <v>27</v>
      </c>
      <c r="Y39" s="42">
        <v>2</v>
      </c>
      <c r="Z39" s="18"/>
      <c r="AA39" s="47" t="s">
        <v>28</v>
      </c>
      <c r="AB39" s="19">
        <v>2.2000000000000002</v>
      </c>
      <c r="AC39" s="48">
        <f>AB39*7</f>
        <v>15.400000000000002</v>
      </c>
      <c r="AD39" s="19">
        <f>AB39*5</f>
        <v>11</v>
      </c>
      <c r="AE39" s="19" t="s">
        <v>29</v>
      </c>
      <c r="AF39" s="49">
        <f>AC39*4+AD39*9</f>
        <v>160.60000000000002</v>
      </c>
    </row>
    <row r="40" spans="2:33" ht="27.9" customHeight="1">
      <c r="B40" s="40" t="s">
        <v>10</v>
      </c>
      <c r="C40" s="393"/>
      <c r="D40" s="3"/>
      <c r="E40" s="3"/>
      <c r="F40" s="2"/>
      <c r="G40" s="2"/>
      <c r="H40" s="50"/>
      <c r="I40" s="2"/>
      <c r="J40" s="2" t="s">
        <v>285</v>
      </c>
      <c r="K40" s="3"/>
      <c r="L40" s="2">
        <v>1</v>
      </c>
      <c r="M40" s="2" t="s">
        <v>289</v>
      </c>
      <c r="N40" s="3"/>
      <c r="O40" s="2">
        <v>10</v>
      </c>
      <c r="P40" s="2"/>
      <c r="Q40" s="3"/>
      <c r="R40" s="2"/>
      <c r="S40" s="2" t="s">
        <v>287</v>
      </c>
      <c r="T40" s="3"/>
      <c r="U40" s="2">
        <v>5</v>
      </c>
      <c r="V40" s="395"/>
      <c r="W40" s="102">
        <v>26.5</v>
      </c>
      <c r="X40" s="46" t="s">
        <v>30</v>
      </c>
      <c r="Y40" s="42">
        <v>2.5</v>
      </c>
      <c r="Z40" s="17"/>
      <c r="AA40" s="18" t="s">
        <v>31</v>
      </c>
      <c r="AB40" s="19">
        <v>1.7</v>
      </c>
      <c r="AC40" s="19">
        <f>AB40*1</f>
        <v>1.7</v>
      </c>
      <c r="AD40" s="19" t="s">
        <v>29</v>
      </c>
      <c r="AE40" s="19">
        <f>AB40*5</f>
        <v>8.5</v>
      </c>
      <c r="AF40" s="19">
        <f>AC40*4+AE40*4</f>
        <v>40.799999999999997</v>
      </c>
    </row>
    <row r="41" spans="2:33" ht="27.9" customHeight="1">
      <c r="B41" s="397" t="s">
        <v>32</v>
      </c>
      <c r="C41" s="393"/>
      <c r="D41" s="3"/>
      <c r="E41" s="3"/>
      <c r="F41" s="2"/>
      <c r="G41" s="2"/>
      <c r="H41" s="50"/>
      <c r="I41" s="2"/>
      <c r="J41" s="2" t="s">
        <v>286</v>
      </c>
      <c r="K41" s="50"/>
      <c r="L41" s="2">
        <v>1</v>
      </c>
      <c r="M41" s="2" t="s">
        <v>290</v>
      </c>
      <c r="N41" s="3"/>
      <c r="O41" s="2">
        <v>10</v>
      </c>
      <c r="P41" s="2"/>
      <c r="Q41" s="3"/>
      <c r="R41" s="2"/>
      <c r="S41" s="2" t="s">
        <v>134</v>
      </c>
      <c r="T41" s="3"/>
      <c r="U41" s="2">
        <v>5</v>
      </c>
      <c r="V41" s="395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" customHeight="1">
      <c r="B42" s="397"/>
      <c r="C42" s="393"/>
      <c r="D42" s="50"/>
      <c r="E42" s="50"/>
      <c r="F42" s="2"/>
      <c r="G42" s="2"/>
      <c r="H42" s="50"/>
      <c r="I42" s="2"/>
      <c r="J42" s="2"/>
      <c r="K42" s="50"/>
      <c r="L42" s="2"/>
      <c r="M42" s="2" t="s">
        <v>291</v>
      </c>
      <c r="N42" s="99"/>
      <c r="O42" s="2">
        <v>5</v>
      </c>
      <c r="P42" s="2"/>
      <c r="Q42" s="50"/>
      <c r="R42" s="2"/>
      <c r="S42" s="3" t="s">
        <v>135</v>
      </c>
      <c r="T42" s="3"/>
      <c r="U42" s="3">
        <v>3</v>
      </c>
      <c r="V42" s="395"/>
      <c r="W42" s="102">
        <v>31.2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" customHeight="1">
      <c r="B43" s="52" t="s">
        <v>36</v>
      </c>
      <c r="C43" s="53"/>
      <c r="D43" s="50"/>
      <c r="E43" s="50"/>
      <c r="F43" s="2"/>
      <c r="G43" s="2"/>
      <c r="H43" s="50"/>
      <c r="I43" s="2"/>
      <c r="J43" s="2"/>
      <c r="K43" s="50"/>
      <c r="L43" s="2"/>
      <c r="M43" s="2" t="s">
        <v>292</v>
      </c>
      <c r="N43" s="50"/>
      <c r="O43" s="2">
        <v>1</v>
      </c>
      <c r="P43" s="2"/>
      <c r="Q43" s="50"/>
      <c r="R43" s="2"/>
      <c r="S43" s="3"/>
      <c r="T43" s="50"/>
      <c r="U43" s="3"/>
      <c r="V43" s="395"/>
      <c r="W43" s="45" t="s">
        <v>12</v>
      </c>
      <c r="X43" s="54"/>
      <c r="Y43" s="42"/>
      <c r="Z43" s="18"/>
      <c r="AC43" s="18">
        <f>SUM(AC38:AC42)</f>
        <v>29.1</v>
      </c>
      <c r="AD43" s="18">
        <f>SUM(AD38:AD42)</f>
        <v>23.5</v>
      </c>
      <c r="AE43" s="18">
        <f>SUM(AE38:AE42)</f>
        <v>98.5</v>
      </c>
      <c r="AF43" s="18">
        <f>AC43*4+AD43*9+AE43*4</f>
        <v>721.9</v>
      </c>
      <c r="AG43" s="105"/>
    </row>
    <row r="44" spans="2:33" ht="27.9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96"/>
      <c r="W44" s="103">
        <f>W38*4+W42*4+W40*9</f>
        <v>853.3</v>
      </c>
      <c r="X44" s="58"/>
      <c r="Y44" s="59"/>
      <c r="Z44" s="17"/>
      <c r="AC44" s="57">
        <f>AC43*4/AF43</f>
        <v>0.1612411691369996</v>
      </c>
      <c r="AD44" s="57">
        <f>AD43*9/AF43</f>
        <v>0.29297686660202243</v>
      </c>
      <c r="AE44" s="57">
        <f>AE43*4/AF43</f>
        <v>0.54578196426097803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91"/>
      <c r="E46" s="391"/>
      <c r="F46" s="391"/>
      <c r="G46" s="391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  <mergeCell ref="D46:G46"/>
    <mergeCell ref="J45:Y45"/>
    <mergeCell ref="C29:C34"/>
    <mergeCell ref="V29:V36"/>
    <mergeCell ref="B33:B34"/>
    <mergeCell ref="C37:C42"/>
    <mergeCell ref="V37:V44"/>
    <mergeCell ref="B41:B42"/>
  </mergeCells>
  <phoneticPr fontId="19" type="noConversion"/>
  <pageMargins left="0.97" right="0.17" top="0.18" bottom="0.17" header="0.5" footer="0.23"/>
  <pageSetup paperSize="9" scale="4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6" zoomScale="60" workbookViewId="0">
      <selection activeCell="W44" sqref="W44"/>
    </sheetView>
  </sheetViews>
  <sheetFormatPr defaultColWidth="9" defaultRowHeight="21"/>
  <cols>
    <col min="1" max="1" width="1.88671875" style="44" customWidth="1"/>
    <col min="2" max="2" width="4.88671875" style="82" customWidth="1"/>
    <col min="3" max="3" width="0" style="44" hidden="1" customWidth="1"/>
    <col min="4" max="4" width="18.6640625" style="44" customWidth="1"/>
    <col min="5" max="5" width="5.6640625" style="83" customWidth="1"/>
    <col min="6" max="6" width="9.6640625" style="44" customWidth="1"/>
    <col min="7" max="7" width="18.6640625" style="44" customWidth="1"/>
    <col min="8" max="8" width="5.6640625" style="83" customWidth="1"/>
    <col min="9" max="9" width="9.6640625" style="44" customWidth="1"/>
    <col min="10" max="10" width="18.6640625" style="44" customWidth="1"/>
    <col min="11" max="11" width="5.6640625" style="83" customWidth="1"/>
    <col min="12" max="12" width="9.6640625" style="44" customWidth="1"/>
    <col min="13" max="13" width="18.6640625" style="44" customWidth="1"/>
    <col min="14" max="14" width="5.6640625" style="83" customWidth="1"/>
    <col min="15" max="15" width="9.6640625" style="44" customWidth="1"/>
    <col min="16" max="16" width="18.6640625" style="44" customWidth="1"/>
    <col min="17" max="17" width="5.6640625" style="83" customWidth="1"/>
    <col min="18" max="18" width="9.6640625" style="44" customWidth="1"/>
    <col min="19" max="19" width="18.6640625" style="44" customWidth="1"/>
    <col min="20" max="20" width="5.6640625" style="83" customWidth="1"/>
    <col min="21" max="21" width="9.6640625" style="44" customWidth="1"/>
    <col min="22" max="22" width="5.21875" style="91" customWidth="1"/>
    <col min="23" max="23" width="11.77734375" style="88" customWidth="1"/>
    <col min="24" max="24" width="11.21875" style="89" customWidth="1"/>
    <col min="25" max="25" width="6.6640625" style="92" customWidth="1"/>
    <col min="26" max="26" width="6.6640625" style="44" customWidth="1"/>
    <col min="27" max="27" width="6" style="18" hidden="1" customWidth="1"/>
    <col min="28" max="28" width="5.44140625" style="19" hidden="1" customWidth="1"/>
    <col min="29" max="29" width="7.77734375" style="18" hidden="1" customWidth="1"/>
    <col min="30" max="30" width="8" style="18" hidden="1" customWidth="1"/>
    <col min="31" max="31" width="7.88671875" style="18" hidden="1" customWidth="1"/>
    <col min="32" max="32" width="7.44140625" style="18" hidden="1" customWidth="1"/>
    <col min="33" max="33" width="9" style="18"/>
    <col min="34" max="16384" width="9" style="44"/>
  </cols>
  <sheetData>
    <row r="1" spans="2:33" s="5" customFormat="1" ht="39">
      <c r="B1" s="399" t="s">
        <v>428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100.2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12</v>
      </c>
      <c r="C5" s="393"/>
      <c r="D5" s="35" t="str">
        <f>'108.12月菜單'!B12</f>
        <v>香Q米飯</v>
      </c>
      <c r="E5" s="35" t="s">
        <v>15</v>
      </c>
      <c r="F5" s="1" t="s">
        <v>16</v>
      </c>
      <c r="G5" s="35" t="str">
        <f>'108.12月菜單'!B13</f>
        <v>京醬肉絲</v>
      </c>
      <c r="H5" s="35" t="s">
        <v>93</v>
      </c>
      <c r="I5" s="1" t="s">
        <v>16</v>
      </c>
      <c r="J5" s="35" t="str">
        <f>'108.12月菜單'!B14</f>
        <v>魚條(海)(炸)</v>
      </c>
      <c r="K5" s="35" t="s">
        <v>293</v>
      </c>
      <c r="L5" s="1" t="s">
        <v>16</v>
      </c>
      <c r="M5" s="35" t="str">
        <f>'108.12月菜單'!B15</f>
        <v>珍菇炒海茸</v>
      </c>
      <c r="N5" s="35" t="s">
        <v>50</v>
      </c>
      <c r="O5" s="1" t="s">
        <v>16</v>
      </c>
      <c r="P5" s="35" t="str">
        <f>'108.12月菜單'!B16</f>
        <v>淺色蔬菜</v>
      </c>
      <c r="Q5" s="35" t="s">
        <v>18</v>
      </c>
      <c r="R5" s="1" t="s">
        <v>16</v>
      </c>
      <c r="S5" s="35" t="str">
        <f>'108.12月菜單'!B17</f>
        <v>麵線糊湯(芡)</v>
      </c>
      <c r="T5" s="35" t="s">
        <v>17</v>
      </c>
      <c r="U5" s="1" t="s">
        <v>16</v>
      </c>
      <c r="V5" s="394"/>
      <c r="W5" s="36" t="s">
        <v>44</v>
      </c>
      <c r="X5" s="37" t="s">
        <v>19</v>
      </c>
      <c r="Y5" s="38">
        <v>6.3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" customHeight="1">
      <c r="B6" s="40" t="s">
        <v>8</v>
      </c>
      <c r="C6" s="393"/>
      <c r="D6" s="2" t="s">
        <v>70</v>
      </c>
      <c r="E6" s="3"/>
      <c r="F6" s="2">
        <v>120</v>
      </c>
      <c r="G6" s="2" t="s">
        <v>117</v>
      </c>
      <c r="H6" s="2"/>
      <c r="I6" s="2">
        <v>60</v>
      </c>
      <c r="J6" s="2" t="s">
        <v>434</v>
      </c>
      <c r="K6" s="2" t="s">
        <v>435</v>
      </c>
      <c r="L6" s="2">
        <v>60</v>
      </c>
      <c r="M6" s="2" t="s">
        <v>294</v>
      </c>
      <c r="N6" s="2"/>
      <c r="O6" s="2">
        <v>12</v>
      </c>
      <c r="P6" s="2" t="s">
        <v>75</v>
      </c>
      <c r="Q6" s="2"/>
      <c r="R6" s="2">
        <v>120</v>
      </c>
      <c r="S6" s="128" t="s">
        <v>298</v>
      </c>
      <c r="T6" s="128"/>
      <c r="U6" s="128">
        <v>5</v>
      </c>
      <c r="V6" s="395"/>
      <c r="W6" s="106">
        <v>119.5</v>
      </c>
      <c r="X6" s="41" t="s">
        <v>25</v>
      </c>
      <c r="Y6" s="42">
        <v>2.6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" customHeight="1">
      <c r="B7" s="40">
        <v>9</v>
      </c>
      <c r="C7" s="393"/>
      <c r="D7" s="2"/>
      <c r="E7" s="3"/>
      <c r="F7" s="2"/>
      <c r="G7" s="2"/>
      <c r="H7" s="2"/>
      <c r="I7" s="2"/>
      <c r="J7" s="2"/>
      <c r="K7" s="2"/>
      <c r="L7" s="2"/>
      <c r="M7" s="2" t="s">
        <v>295</v>
      </c>
      <c r="N7" s="2"/>
      <c r="O7" s="2">
        <v>50</v>
      </c>
      <c r="P7" s="2"/>
      <c r="Q7" s="2"/>
      <c r="R7" s="2"/>
      <c r="S7" s="128" t="s">
        <v>76</v>
      </c>
      <c r="T7" s="128"/>
      <c r="U7" s="128">
        <v>10</v>
      </c>
      <c r="V7" s="395"/>
      <c r="W7" s="45" t="s">
        <v>46</v>
      </c>
      <c r="X7" s="46" t="s">
        <v>27</v>
      </c>
      <c r="Y7" s="42">
        <v>2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" customHeight="1">
      <c r="B8" s="40" t="s">
        <v>58</v>
      </c>
      <c r="C8" s="393"/>
      <c r="D8" s="2"/>
      <c r="E8" s="3"/>
      <c r="F8" s="2"/>
      <c r="G8" s="2"/>
      <c r="H8" s="50"/>
      <c r="I8" s="2"/>
      <c r="J8" s="2"/>
      <c r="K8" s="50"/>
      <c r="L8" s="2"/>
      <c r="M8" s="2" t="s">
        <v>296</v>
      </c>
      <c r="N8" s="2"/>
      <c r="O8" s="2">
        <v>1</v>
      </c>
      <c r="P8" s="2"/>
      <c r="Q8" s="50"/>
      <c r="R8" s="2"/>
      <c r="S8" s="3" t="s">
        <v>121</v>
      </c>
      <c r="T8" s="99"/>
      <c r="U8" s="2">
        <v>5</v>
      </c>
      <c r="V8" s="395"/>
      <c r="W8" s="102">
        <v>28</v>
      </c>
      <c r="X8" s="46" t="s">
        <v>30</v>
      </c>
      <c r="Y8" s="42">
        <v>3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" customHeight="1">
      <c r="B9" s="397" t="s">
        <v>37</v>
      </c>
      <c r="C9" s="393"/>
      <c r="D9" s="3"/>
      <c r="E9" s="3"/>
      <c r="F9" s="3"/>
      <c r="G9" s="2"/>
      <c r="H9" s="50"/>
      <c r="I9" s="2"/>
      <c r="J9" s="2"/>
      <c r="K9" s="50"/>
      <c r="L9" s="2"/>
      <c r="M9" s="2" t="s">
        <v>297</v>
      </c>
      <c r="N9" s="99"/>
      <c r="O9" s="2">
        <v>1</v>
      </c>
      <c r="P9" s="2"/>
      <c r="Q9" s="50"/>
      <c r="R9" s="2"/>
      <c r="S9" s="3" t="s">
        <v>299</v>
      </c>
      <c r="T9" s="99"/>
      <c r="U9" s="2">
        <v>2</v>
      </c>
      <c r="V9" s="395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" customHeight="1">
      <c r="B10" s="397"/>
      <c r="C10" s="393"/>
      <c r="D10" s="3"/>
      <c r="E10" s="3"/>
      <c r="F10" s="3"/>
      <c r="G10" s="2"/>
      <c r="H10" s="50"/>
      <c r="I10" s="2"/>
      <c r="J10" s="2"/>
      <c r="K10" s="50"/>
      <c r="L10" s="2"/>
      <c r="M10" s="2"/>
      <c r="N10" s="2"/>
      <c r="O10" s="2"/>
      <c r="P10" s="2"/>
      <c r="Q10" s="50"/>
      <c r="R10" s="2"/>
      <c r="S10" s="3" t="s">
        <v>283</v>
      </c>
      <c r="T10" s="99"/>
      <c r="U10" s="2">
        <v>20</v>
      </c>
      <c r="V10" s="395"/>
      <c r="W10" s="102">
        <v>30.8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95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96"/>
      <c r="W12" s="103">
        <f>W6*4+W10*4+W8*9</f>
        <v>853.2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" customHeight="1">
      <c r="B13" s="34">
        <v>12</v>
      </c>
      <c r="C13" s="393"/>
      <c r="D13" s="35" t="str">
        <f>'108.12月菜單'!F12</f>
        <v>麥片飯</v>
      </c>
      <c r="E13" s="35" t="s">
        <v>15</v>
      </c>
      <c r="F13" s="35"/>
      <c r="G13" s="35" t="str">
        <f>'108.12月菜單'!F13</f>
        <v>塔香鴨肉</v>
      </c>
      <c r="H13" s="35" t="s">
        <v>61</v>
      </c>
      <c r="I13" s="35"/>
      <c r="J13" s="35" t="str">
        <f>'108.12月菜單'!F14</f>
        <v>蕃茄豆腐蛋(豆)</v>
      </c>
      <c r="K13" s="35" t="s">
        <v>61</v>
      </c>
      <c r="L13" s="35"/>
      <c r="M13" s="35" t="str">
        <f>'108.12月菜單'!F15</f>
        <v>海苔扁食(加)</v>
      </c>
      <c r="N13" s="35" t="s">
        <v>50</v>
      </c>
      <c r="O13" s="35"/>
      <c r="P13" s="35" t="str">
        <f>'108.12月菜單'!F16</f>
        <v>深色蔬菜</v>
      </c>
      <c r="Q13" s="35" t="s">
        <v>18</v>
      </c>
      <c r="R13" s="35"/>
      <c r="S13" s="35" t="str">
        <f>'108.12月菜單'!F17</f>
        <v>鮮蔬湯</v>
      </c>
      <c r="T13" s="35" t="s">
        <v>17</v>
      </c>
      <c r="U13" s="35"/>
      <c r="V13" s="394"/>
      <c r="W13" s="36" t="s">
        <v>44</v>
      </c>
      <c r="X13" s="37" t="s">
        <v>19</v>
      </c>
      <c r="Y13" s="38">
        <v>6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" customHeight="1">
      <c r="B14" s="40" t="s">
        <v>8</v>
      </c>
      <c r="C14" s="393"/>
      <c r="D14" s="2" t="s">
        <v>74</v>
      </c>
      <c r="E14" s="2"/>
      <c r="F14" s="2">
        <v>80</v>
      </c>
      <c r="G14" s="3" t="s">
        <v>301</v>
      </c>
      <c r="H14" s="3"/>
      <c r="I14" s="3">
        <v>70</v>
      </c>
      <c r="J14" s="2" t="s">
        <v>304</v>
      </c>
      <c r="K14" s="3"/>
      <c r="L14" s="2">
        <v>30</v>
      </c>
      <c r="M14" s="3" t="s">
        <v>308</v>
      </c>
      <c r="N14" s="3"/>
      <c r="O14" s="3">
        <v>30</v>
      </c>
      <c r="P14" s="2" t="s">
        <v>75</v>
      </c>
      <c r="Q14" s="2"/>
      <c r="R14" s="2">
        <v>120</v>
      </c>
      <c r="S14" s="3" t="s">
        <v>66</v>
      </c>
      <c r="T14" s="2"/>
      <c r="U14" s="2">
        <v>20</v>
      </c>
      <c r="V14" s="395"/>
      <c r="W14" s="106">
        <v>115.5</v>
      </c>
      <c r="X14" s="41" t="s">
        <v>25</v>
      </c>
      <c r="Y14" s="42">
        <v>2.6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" customHeight="1">
      <c r="B15" s="40">
        <v>10</v>
      </c>
      <c r="C15" s="393"/>
      <c r="D15" s="2" t="s">
        <v>120</v>
      </c>
      <c r="E15" s="2"/>
      <c r="F15" s="2">
        <v>40</v>
      </c>
      <c r="G15" s="3"/>
      <c r="H15" s="3"/>
      <c r="I15" s="3"/>
      <c r="J15" s="2" t="s">
        <v>302</v>
      </c>
      <c r="K15" s="3" t="s">
        <v>305</v>
      </c>
      <c r="L15" s="2">
        <v>20</v>
      </c>
      <c r="M15" s="2" t="s">
        <v>310</v>
      </c>
      <c r="N15" s="3"/>
      <c r="O15" s="2">
        <v>1</v>
      </c>
      <c r="P15" s="2"/>
      <c r="Q15" s="2"/>
      <c r="R15" s="2"/>
      <c r="S15" s="128" t="s">
        <v>294</v>
      </c>
      <c r="T15" s="128"/>
      <c r="U15" s="128">
        <v>10</v>
      </c>
      <c r="V15" s="395"/>
      <c r="W15" s="45" t="s">
        <v>46</v>
      </c>
      <c r="X15" s="46" t="s">
        <v>27</v>
      </c>
      <c r="Y15" s="42">
        <v>2.1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" customHeight="1">
      <c r="B16" s="40" t="s">
        <v>10</v>
      </c>
      <c r="C16" s="393"/>
      <c r="D16" s="50"/>
      <c r="E16" s="50"/>
      <c r="F16" s="2"/>
      <c r="G16" s="2"/>
      <c r="H16" s="2"/>
      <c r="I16" s="2"/>
      <c r="J16" s="3" t="s">
        <v>303</v>
      </c>
      <c r="K16" s="99"/>
      <c r="L16" s="2">
        <v>20</v>
      </c>
      <c r="M16" s="3" t="s">
        <v>307</v>
      </c>
      <c r="N16" s="2" t="s">
        <v>282</v>
      </c>
      <c r="O16" s="2">
        <v>25</v>
      </c>
      <c r="P16" s="2"/>
      <c r="Q16" s="50"/>
      <c r="R16" s="2"/>
      <c r="S16" s="2" t="s">
        <v>311</v>
      </c>
      <c r="T16" s="50"/>
      <c r="U16" s="2">
        <v>5</v>
      </c>
      <c r="V16" s="395"/>
      <c r="W16" s="102">
        <v>26.5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" customHeight="1">
      <c r="B17" s="397" t="s">
        <v>38</v>
      </c>
      <c r="C17" s="393"/>
      <c r="D17" s="50"/>
      <c r="E17" s="50"/>
      <c r="F17" s="2"/>
      <c r="G17" s="3"/>
      <c r="H17" s="3"/>
      <c r="I17" s="3"/>
      <c r="J17" s="3"/>
      <c r="K17" s="2"/>
      <c r="L17" s="2"/>
      <c r="M17" s="2" t="s">
        <v>274</v>
      </c>
      <c r="N17" s="93"/>
      <c r="O17" s="2">
        <v>2</v>
      </c>
      <c r="P17" s="2"/>
      <c r="Q17" s="50"/>
      <c r="R17" s="2"/>
      <c r="S17" s="2" t="s">
        <v>121</v>
      </c>
      <c r="T17" s="50"/>
      <c r="U17" s="2">
        <v>3</v>
      </c>
      <c r="V17" s="395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" customHeight="1">
      <c r="B18" s="397"/>
      <c r="C18" s="393"/>
      <c r="D18" s="50"/>
      <c r="E18" s="50"/>
      <c r="F18" s="2"/>
      <c r="G18" s="2"/>
      <c r="H18" s="50"/>
      <c r="I18" s="2"/>
      <c r="J18" s="3"/>
      <c r="K18" s="99"/>
      <c r="L18" s="2"/>
      <c r="M18" s="3" t="s">
        <v>306</v>
      </c>
      <c r="N18" s="50"/>
      <c r="O18" s="2">
        <v>1</v>
      </c>
      <c r="P18" s="2"/>
      <c r="Q18" s="50"/>
      <c r="R18" s="2"/>
      <c r="S18" s="2" t="s">
        <v>135</v>
      </c>
      <c r="T18" s="50"/>
      <c r="U18" s="2">
        <v>1</v>
      </c>
      <c r="V18" s="395"/>
      <c r="W18" s="102">
        <v>32.299999999999997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95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96"/>
      <c r="W20" s="103">
        <f>W14*4+W18*4+W16*9</f>
        <v>829.7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" customHeight="1">
      <c r="B21" s="60">
        <v>12</v>
      </c>
      <c r="C21" s="393"/>
      <c r="D21" s="35" t="str">
        <f>'108.12月菜單'!J12</f>
        <v>香菇麻油拌飯</v>
      </c>
      <c r="E21" s="35" t="s">
        <v>64</v>
      </c>
      <c r="F21" s="35"/>
      <c r="G21" s="35" t="str">
        <f>'108.12月菜單'!J13</f>
        <v>茄汁雞米花</v>
      </c>
      <c r="H21" s="35" t="s">
        <v>313</v>
      </c>
      <c r="I21" s="35"/>
      <c r="J21" s="35" t="str">
        <f>'108.12月菜單'!J14</f>
        <v>手工水餃(冷)</v>
      </c>
      <c r="K21" s="35" t="s">
        <v>314</v>
      </c>
      <c r="L21" s="35"/>
      <c r="M21" s="35" t="str">
        <f>'108.12月菜單'!J15</f>
        <v>綠花拌珍菇</v>
      </c>
      <c r="N21" s="35" t="s">
        <v>50</v>
      </c>
      <c r="O21" s="35"/>
      <c r="P21" s="35" t="str">
        <f>'108.12月菜單'!J16</f>
        <v>淺色蔬菜</v>
      </c>
      <c r="Q21" s="35" t="s">
        <v>18</v>
      </c>
      <c r="R21" s="35"/>
      <c r="S21" s="35" t="str">
        <f>'108.12月菜單'!J17</f>
        <v>味噌豆腐湯(豆)</v>
      </c>
      <c r="T21" s="35" t="s">
        <v>17</v>
      </c>
      <c r="U21" s="35"/>
      <c r="V21" s="394"/>
      <c r="W21" s="36" t="s">
        <v>44</v>
      </c>
      <c r="X21" s="37" t="s">
        <v>19</v>
      </c>
      <c r="Y21" s="38">
        <v>6.5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61" t="s">
        <v>8</v>
      </c>
      <c r="C22" s="393"/>
      <c r="D22" s="2" t="s">
        <v>59</v>
      </c>
      <c r="E22" s="3"/>
      <c r="F22" s="2">
        <v>20</v>
      </c>
      <c r="G22" s="2" t="s">
        <v>119</v>
      </c>
      <c r="H22" s="2"/>
      <c r="I22" s="2">
        <v>70</v>
      </c>
      <c r="J22" s="2" t="s">
        <v>315</v>
      </c>
      <c r="K22" s="2" t="s">
        <v>269</v>
      </c>
      <c r="L22" s="2">
        <v>30</v>
      </c>
      <c r="M22" s="2" t="s">
        <v>316</v>
      </c>
      <c r="N22" s="2"/>
      <c r="O22" s="2">
        <v>60</v>
      </c>
      <c r="P22" s="2" t="s">
        <v>75</v>
      </c>
      <c r="Q22" s="2"/>
      <c r="R22" s="2">
        <v>120</v>
      </c>
      <c r="S22" s="3" t="s">
        <v>319</v>
      </c>
      <c r="T22" s="2"/>
      <c r="U22" s="2">
        <v>1</v>
      </c>
      <c r="V22" s="395"/>
      <c r="W22" s="106">
        <v>122.5</v>
      </c>
      <c r="X22" s="41" t="s">
        <v>25</v>
      </c>
      <c r="Y22" s="42">
        <v>2.7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" customHeight="1">
      <c r="B23" s="61">
        <v>11</v>
      </c>
      <c r="C23" s="393"/>
      <c r="D23" s="2" t="s">
        <v>24</v>
      </c>
      <c r="E23" s="3"/>
      <c r="F23" s="2">
        <v>100</v>
      </c>
      <c r="G23" s="2"/>
      <c r="H23" s="2"/>
      <c r="I23" s="2"/>
      <c r="J23" s="2"/>
      <c r="K23" s="2"/>
      <c r="L23" s="2"/>
      <c r="M23" s="2" t="s">
        <v>322</v>
      </c>
      <c r="N23" s="2"/>
      <c r="O23" s="2">
        <v>10</v>
      </c>
      <c r="P23" s="2"/>
      <c r="Q23" s="2"/>
      <c r="R23" s="2"/>
      <c r="S23" s="3" t="s">
        <v>320</v>
      </c>
      <c r="T23" s="2" t="s">
        <v>318</v>
      </c>
      <c r="U23" s="2">
        <v>30</v>
      </c>
      <c r="V23" s="395"/>
      <c r="W23" s="45" t="s">
        <v>46</v>
      </c>
      <c r="X23" s="46" t="s">
        <v>27</v>
      </c>
      <c r="Y23" s="42">
        <v>2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" customHeight="1">
      <c r="B24" s="61" t="s">
        <v>10</v>
      </c>
      <c r="C24" s="393"/>
      <c r="D24" s="3" t="s">
        <v>125</v>
      </c>
      <c r="E24" s="3"/>
      <c r="F24" s="3">
        <v>5</v>
      </c>
      <c r="G24" s="2"/>
      <c r="H24" s="50"/>
      <c r="I24" s="2"/>
      <c r="J24" s="2"/>
      <c r="K24" s="2"/>
      <c r="L24" s="2"/>
      <c r="M24" s="2" t="s">
        <v>104</v>
      </c>
      <c r="N24" s="99"/>
      <c r="O24" s="2">
        <v>5</v>
      </c>
      <c r="P24" s="2"/>
      <c r="Q24" s="50"/>
      <c r="R24" s="2"/>
      <c r="S24" s="3" t="s">
        <v>297</v>
      </c>
      <c r="T24" s="50"/>
      <c r="U24" s="2">
        <v>1</v>
      </c>
      <c r="V24" s="395"/>
      <c r="W24" s="102">
        <v>26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" customHeight="1">
      <c r="B25" s="398" t="s">
        <v>39</v>
      </c>
      <c r="C25" s="393"/>
      <c r="D25" s="3" t="s">
        <v>321</v>
      </c>
      <c r="E25" s="3"/>
      <c r="F25" s="3">
        <v>5</v>
      </c>
      <c r="G25" s="2"/>
      <c r="H25" s="50"/>
      <c r="I25" s="2"/>
      <c r="J25" s="2"/>
      <c r="K25" s="2"/>
      <c r="L25" s="2"/>
      <c r="M25" s="2"/>
      <c r="N25" s="99"/>
      <c r="O25" s="2"/>
      <c r="P25" s="2"/>
      <c r="Q25" s="50"/>
      <c r="R25" s="2"/>
      <c r="S25" s="3"/>
      <c r="T25" s="99"/>
      <c r="U25" s="2"/>
      <c r="V25" s="395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" customHeight="1">
      <c r="B26" s="398"/>
      <c r="C26" s="393"/>
      <c r="D26" s="3" t="s">
        <v>126</v>
      </c>
      <c r="E26" s="3"/>
      <c r="F26" s="3">
        <v>10</v>
      </c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95"/>
      <c r="W26" s="102">
        <v>33.9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" customHeight="1">
      <c r="B27" s="72" t="s">
        <v>36</v>
      </c>
      <c r="C27" s="73"/>
      <c r="D27" s="101" t="s">
        <v>312</v>
      </c>
      <c r="E27" s="50"/>
      <c r="F27" s="2">
        <v>1</v>
      </c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95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96"/>
      <c r="W28" s="103">
        <f>W22*4+W26*4+W24*9</f>
        <v>859.6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" customHeight="1">
      <c r="B29" s="34">
        <v>12</v>
      </c>
      <c r="C29" s="393"/>
      <c r="D29" s="35" t="str">
        <f>'108.12月菜單'!N12</f>
        <v>地瓜飯</v>
      </c>
      <c r="E29" s="35" t="s">
        <v>51</v>
      </c>
      <c r="F29" s="35"/>
      <c r="G29" s="35" t="str">
        <f>'108.12月菜單'!N13</f>
        <v>蒜香雞翅</v>
      </c>
      <c r="H29" s="35" t="s">
        <v>323</v>
      </c>
      <c r="I29" s="35"/>
      <c r="J29" s="35" t="str">
        <f>'108.12月菜單'!N14</f>
        <v>壽喜肉片</v>
      </c>
      <c r="K29" s="108" t="s">
        <v>61</v>
      </c>
      <c r="L29" s="35"/>
      <c r="M29" s="35" t="str">
        <f>'108.12月菜單'!N15</f>
        <v>日式茶碗蒸</v>
      </c>
      <c r="N29" s="35" t="s">
        <v>60</v>
      </c>
      <c r="O29" s="35"/>
      <c r="P29" s="35" t="str">
        <f>'108.12月菜單'!N16</f>
        <v>深色蔬菜</v>
      </c>
      <c r="Q29" s="35" t="s">
        <v>53</v>
      </c>
      <c r="R29" s="35"/>
      <c r="S29" s="35" t="str">
        <f>'108.12月菜單'!N17</f>
        <v>竹筍湯</v>
      </c>
      <c r="T29" s="35" t="s">
        <v>52</v>
      </c>
      <c r="U29" s="35"/>
      <c r="V29" s="394"/>
      <c r="W29" s="36" t="s">
        <v>44</v>
      </c>
      <c r="X29" s="37" t="s">
        <v>19</v>
      </c>
      <c r="Y29" s="38">
        <v>6.3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" customHeight="1">
      <c r="B30" s="40" t="s">
        <v>8</v>
      </c>
      <c r="C30" s="393"/>
      <c r="D30" s="2" t="s">
        <v>74</v>
      </c>
      <c r="E30" s="2"/>
      <c r="F30" s="2">
        <v>110</v>
      </c>
      <c r="G30" s="2" t="s">
        <v>326</v>
      </c>
      <c r="H30" s="2"/>
      <c r="I30" s="2">
        <v>70</v>
      </c>
      <c r="J30" s="2" t="s">
        <v>308</v>
      </c>
      <c r="K30" s="2"/>
      <c r="L30" s="2">
        <v>30</v>
      </c>
      <c r="M30" s="2" t="s">
        <v>273</v>
      </c>
      <c r="N30" s="2"/>
      <c r="O30" s="2">
        <v>50</v>
      </c>
      <c r="P30" s="2" t="s">
        <v>75</v>
      </c>
      <c r="Q30" s="2"/>
      <c r="R30" s="2">
        <v>120</v>
      </c>
      <c r="S30" s="3" t="s">
        <v>283</v>
      </c>
      <c r="T30" s="99"/>
      <c r="U30" s="2">
        <v>35</v>
      </c>
      <c r="V30" s="395"/>
      <c r="W30" s="106">
        <v>114.5</v>
      </c>
      <c r="X30" s="41" t="s">
        <v>25</v>
      </c>
      <c r="Y30" s="42">
        <v>2.8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" customHeight="1">
      <c r="B31" s="40">
        <v>12</v>
      </c>
      <c r="C31" s="393"/>
      <c r="D31" s="2" t="s">
        <v>80</v>
      </c>
      <c r="E31" s="2"/>
      <c r="F31" s="2">
        <v>50</v>
      </c>
      <c r="G31" s="2"/>
      <c r="H31" s="2"/>
      <c r="I31" s="2"/>
      <c r="J31" s="2" t="s">
        <v>324</v>
      </c>
      <c r="K31" s="2"/>
      <c r="L31" s="2">
        <v>15</v>
      </c>
      <c r="M31" s="2" t="s">
        <v>325</v>
      </c>
      <c r="N31" s="2"/>
      <c r="O31" s="2">
        <v>1</v>
      </c>
      <c r="P31" s="2"/>
      <c r="Q31" s="2"/>
      <c r="R31" s="2"/>
      <c r="S31" s="3"/>
      <c r="T31" s="2"/>
      <c r="U31" s="2"/>
      <c r="V31" s="395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" customHeight="1">
      <c r="B32" s="40" t="s">
        <v>10</v>
      </c>
      <c r="C32" s="393"/>
      <c r="D32" s="50"/>
      <c r="E32" s="50"/>
      <c r="F32" s="2"/>
      <c r="G32" s="2"/>
      <c r="H32" s="50"/>
      <c r="I32" s="2"/>
      <c r="J32" s="3" t="s">
        <v>271</v>
      </c>
      <c r="K32" s="3"/>
      <c r="L32" s="3">
        <v>10</v>
      </c>
      <c r="M32" s="2"/>
      <c r="N32" s="2"/>
      <c r="O32" s="2"/>
      <c r="P32" s="2"/>
      <c r="Q32" s="50"/>
      <c r="R32" s="2"/>
      <c r="S32" s="2"/>
      <c r="T32" s="3"/>
      <c r="U32" s="2"/>
      <c r="V32" s="395"/>
      <c r="W32" s="102">
        <v>27.5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" customHeight="1">
      <c r="B33" s="397" t="s">
        <v>40</v>
      </c>
      <c r="C33" s="393"/>
      <c r="D33" s="50"/>
      <c r="E33" s="50"/>
      <c r="F33" s="2"/>
      <c r="G33" s="2"/>
      <c r="H33" s="50"/>
      <c r="I33" s="2"/>
      <c r="J33" s="3" t="s">
        <v>274</v>
      </c>
      <c r="K33" s="3"/>
      <c r="L33" s="3">
        <v>5</v>
      </c>
      <c r="M33" s="2"/>
      <c r="N33" s="50"/>
      <c r="O33" s="2"/>
      <c r="P33" s="2"/>
      <c r="Q33" s="50"/>
      <c r="R33" s="2"/>
      <c r="S33" s="3"/>
      <c r="T33" s="3"/>
      <c r="U33" s="3"/>
      <c r="V33" s="395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" customHeight="1">
      <c r="B34" s="397"/>
      <c r="C34" s="393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95"/>
      <c r="W34" s="102">
        <v>34.200000000000003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95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96"/>
      <c r="W36" s="103">
        <f>W30*4+W34*4+W32*9</f>
        <v>842.3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" customHeight="1">
      <c r="B37" s="34">
        <v>12</v>
      </c>
      <c r="C37" s="393"/>
      <c r="D37" s="35" t="str">
        <f>'108.12月菜單'!R12</f>
        <v>香Q米飯</v>
      </c>
      <c r="E37" s="35" t="s">
        <v>55</v>
      </c>
      <c r="F37" s="35"/>
      <c r="G37" s="35" t="str">
        <f>'108.12月菜單'!R13</f>
        <v>古都肉燥(醃)</v>
      </c>
      <c r="H37" s="35" t="s">
        <v>61</v>
      </c>
      <c r="I37" s="35"/>
      <c r="J37" s="35" t="str">
        <f>'108.12月菜單'!R14</f>
        <v>迷迭雞丁</v>
      </c>
      <c r="K37" s="35" t="s">
        <v>97</v>
      </c>
      <c r="L37" s="35"/>
      <c r="M37" s="35" t="str">
        <f>'108.12月菜單'!R15</f>
        <v>佛跳牆</v>
      </c>
      <c r="N37" s="35" t="s">
        <v>50</v>
      </c>
      <c r="O37" s="35"/>
      <c r="P37" s="35" t="str">
        <f>'108.12月菜單'!R16</f>
        <v>深色蔬菜</v>
      </c>
      <c r="Q37" s="35" t="s">
        <v>56</v>
      </c>
      <c r="R37" s="35"/>
      <c r="S37" s="35" t="str">
        <f>'108.12月菜單'!R17</f>
        <v>海芽蛋花湯</v>
      </c>
      <c r="T37" s="35" t="s">
        <v>57</v>
      </c>
      <c r="U37" s="35"/>
      <c r="V37" s="394"/>
      <c r="W37" s="36" t="s">
        <v>44</v>
      </c>
      <c r="X37" s="37" t="s">
        <v>19</v>
      </c>
      <c r="Y37" s="38">
        <v>6.1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" customHeight="1">
      <c r="B38" s="40" t="s">
        <v>8</v>
      </c>
      <c r="C38" s="393"/>
      <c r="D38" s="3" t="s">
        <v>71</v>
      </c>
      <c r="E38" s="3"/>
      <c r="F38" s="2">
        <v>120</v>
      </c>
      <c r="G38" s="2" t="s">
        <v>327</v>
      </c>
      <c r="H38" s="2" t="s">
        <v>278</v>
      </c>
      <c r="I38" s="2">
        <v>30</v>
      </c>
      <c r="J38" s="3" t="s">
        <v>317</v>
      </c>
      <c r="K38" s="2"/>
      <c r="L38" s="3">
        <v>60</v>
      </c>
      <c r="M38" s="2" t="s">
        <v>328</v>
      </c>
      <c r="N38" s="2"/>
      <c r="O38" s="2">
        <v>50</v>
      </c>
      <c r="P38" s="2" t="s">
        <v>75</v>
      </c>
      <c r="Q38" s="3"/>
      <c r="R38" s="2">
        <v>120</v>
      </c>
      <c r="S38" s="3" t="s">
        <v>332</v>
      </c>
      <c r="T38" s="2"/>
      <c r="U38" s="2">
        <v>5</v>
      </c>
      <c r="V38" s="395"/>
      <c r="W38" s="106">
        <v>117</v>
      </c>
      <c r="X38" s="41" t="s">
        <v>25</v>
      </c>
      <c r="Y38" s="42">
        <v>2.6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" customHeight="1">
      <c r="B39" s="40">
        <v>13</v>
      </c>
      <c r="C39" s="393"/>
      <c r="D39" s="3"/>
      <c r="E39" s="3"/>
      <c r="F39" s="2"/>
      <c r="G39" s="3" t="s">
        <v>271</v>
      </c>
      <c r="H39" s="50"/>
      <c r="I39" s="2">
        <v>40</v>
      </c>
      <c r="J39" s="3"/>
      <c r="K39" s="2"/>
      <c r="L39" s="3"/>
      <c r="M39" s="2" t="s">
        <v>329</v>
      </c>
      <c r="N39" s="2"/>
      <c r="O39" s="2">
        <v>3</v>
      </c>
      <c r="P39" s="2"/>
      <c r="Q39" s="3"/>
      <c r="R39" s="2"/>
      <c r="S39" s="3" t="s">
        <v>273</v>
      </c>
      <c r="T39" s="2"/>
      <c r="U39" s="2">
        <v>10</v>
      </c>
      <c r="V39" s="395"/>
      <c r="W39" s="45" t="s">
        <v>46</v>
      </c>
      <c r="X39" s="46" t="s">
        <v>27</v>
      </c>
      <c r="Y39" s="42">
        <v>2.1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" customHeight="1">
      <c r="B40" s="40" t="s">
        <v>10</v>
      </c>
      <c r="C40" s="393"/>
      <c r="D40" s="3"/>
      <c r="E40" s="3"/>
      <c r="F40" s="2"/>
      <c r="G40" s="2"/>
      <c r="H40" s="3"/>
      <c r="I40" s="2"/>
      <c r="J40" s="3"/>
      <c r="K40" s="50"/>
      <c r="L40" s="3"/>
      <c r="M40" s="2" t="s">
        <v>402</v>
      </c>
      <c r="N40" s="2"/>
      <c r="O40" s="2">
        <v>10</v>
      </c>
      <c r="P40" s="2"/>
      <c r="Q40" s="3"/>
      <c r="R40" s="2"/>
      <c r="S40" s="2" t="s">
        <v>297</v>
      </c>
      <c r="T40" s="50"/>
      <c r="U40" s="2">
        <v>1</v>
      </c>
      <c r="V40" s="395"/>
      <c r="W40" s="102">
        <v>27.5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" customHeight="1">
      <c r="B41" s="397" t="s">
        <v>32</v>
      </c>
      <c r="C41" s="393"/>
      <c r="D41" s="3"/>
      <c r="E41" s="3"/>
      <c r="F41" s="2"/>
      <c r="G41" s="2"/>
      <c r="H41" s="3"/>
      <c r="I41" s="2"/>
      <c r="J41" s="3"/>
      <c r="K41" s="50"/>
      <c r="L41" s="3"/>
      <c r="M41" s="2" t="s">
        <v>403</v>
      </c>
      <c r="N41" s="50"/>
      <c r="O41" s="2">
        <v>10</v>
      </c>
      <c r="P41" s="2"/>
      <c r="Q41" s="3"/>
      <c r="R41" s="2"/>
      <c r="S41" s="2"/>
      <c r="T41" s="50"/>
      <c r="U41" s="2"/>
      <c r="V41" s="395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" customHeight="1">
      <c r="B42" s="397"/>
      <c r="C42" s="393"/>
      <c r="D42" s="50"/>
      <c r="E42" s="50"/>
      <c r="F42" s="2"/>
      <c r="G42" s="2"/>
      <c r="H42" s="50"/>
      <c r="I42" s="2"/>
      <c r="J42" s="2"/>
      <c r="K42" s="50"/>
      <c r="L42" s="2"/>
      <c r="M42" s="2" t="s">
        <v>404</v>
      </c>
      <c r="N42" s="50"/>
      <c r="O42" s="2">
        <v>1</v>
      </c>
      <c r="P42" s="2"/>
      <c r="Q42" s="50"/>
      <c r="R42" s="2"/>
      <c r="S42" s="2"/>
      <c r="T42" s="50"/>
      <c r="U42" s="2"/>
      <c r="V42" s="395"/>
      <c r="W42" s="102">
        <v>32.5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95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96"/>
      <c r="W44" s="103">
        <f>W38*4+W42*4+W40*9</f>
        <v>845.5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91"/>
      <c r="E46" s="391"/>
      <c r="F46" s="402"/>
      <c r="G46" s="402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A26" zoomScale="60" workbookViewId="0">
      <selection activeCell="W46" sqref="W46"/>
    </sheetView>
  </sheetViews>
  <sheetFormatPr defaultColWidth="9" defaultRowHeight="21"/>
  <cols>
    <col min="1" max="1" width="1.88671875" style="44" customWidth="1"/>
    <col min="2" max="2" width="4.88671875" style="82" customWidth="1"/>
    <col min="3" max="3" width="0" style="44" hidden="1" customWidth="1"/>
    <col min="4" max="4" width="18.6640625" style="44" customWidth="1"/>
    <col min="5" max="5" width="5.6640625" style="83" customWidth="1"/>
    <col min="6" max="6" width="9.6640625" style="44" customWidth="1"/>
    <col min="7" max="7" width="18.6640625" style="44" customWidth="1"/>
    <col min="8" max="8" width="5.6640625" style="83" customWidth="1"/>
    <col min="9" max="9" width="9.6640625" style="44" customWidth="1"/>
    <col min="10" max="10" width="18.6640625" style="44" customWidth="1"/>
    <col min="11" max="11" width="5.6640625" style="83" customWidth="1"/>
    <col min="12" max="12" width="9.6640625" style="44" customWidth="1"/>
    <col min="13" max="13" width="18.6640625" style="44" customWidth="1"/>
    <col min="14" max="14" width="5.6640625" style="83" customWidth="1"/>
    <col min="15" max="15" width="9.6640625" style="44" customWidth="1"/>
    <col min="16" max="16" width="18.6640625" style="44" customWidth="1"/>
    <col min="17" max="17" width="5.6640625" style="83" customWidth="1"/>
    <col min="18" max="18" width="9.6640625" style="44" customWidth="1"/>
    <col min="19" max="19" width="18.6640625" style="44" customWidth="1"/>
    <col min="20" max="20" width="5.6640625" style="83" customWidth="1"/>
    <col min="21" max="21" width="9.6640625" style="44" customWidth="1"/>
    <col min="22" max="22" width="5.21875" style="91" customWidth="1"/>
    <col min="23" max="23" width="11.77734375" style="88" customWidth="1"/>
    <col min="24" max="24" width="11.21875" style="89" customWidth="1"/>
    <col min="25" max="25" width="6.6640625" style="92" customWidth="1"/>
    <col min="26" max="26" width="6.6640625" style="44" customWidth="1"/>
    <col min="27" max="27" width="6" style="18" hidden="1" customWidth="1"/>
    <col min="28" max="28" width="5.44140625" style="19" hidden="1" customWidth="1"/>
    <col min="29" max="29" width="7.77734375" style="18" hidden="1" customWidth="1"/>
    <col min="30" max="30" width="8" style="18" hidden="1" customWidth="1"/>
    <col min="31" max="31" width="7.88671875" style="18" hidden="1" customWidth="1"/>
    <col min="32" max="32" width="7.44140625" style="18" hidden="1" customWidth="1"/>
    <col min="33" max="33" width="9" style="18"/>
    <col min="34" max="16384" width="9" style="44"/>
  </cols>
  <sheetData>
    <row r="1" spans="2:33" s="5" customFormat="1" ht="39">
      <c r="B1" s="399" t="s">
        <v>427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126"/>
      <c r="I2" s="4"/>
      <c r="J2" s="4"/>
      <c r="K2" s="126"/>
      <c r="L2" s="4"/>
      <c r="M2" s="4"/>
      <c r="N2" s="126"/>
      <c r="O2" s="4"/>
      <c r="P2" s="4"/>
      <c r="Q2" s="126"/>
      <c r="R2" s="4"/>
      <c r="S2" s="4"/>
      <c r="T2" s="126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100.2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49.95" customHeight="1">
      <c r="B5" s="34">
        <v>12</v>
      </c>
      <c r="C5" s="393"/>
      <c r="D5" s="35" t="str">
        <f>'108.12月菜單'!B21</f>
        <v>香Q米飯</v>
      </c>
      <c r="E5" s="35" t="s">
        <v>15</v>
      </c>
      <c r="F5" s="1" t="s">
        <v>16</v>
      </c>
      <c r="G5" s="35" t="str">
        <f>'108.12月菜單'!B22</f>
        <v>鮮嫩雞排</v>
      </c>
      <c r="H5" s="35" t="s">
        <v>267</v>
      </c>
      <c r="I5" s="1" t="s">
        <v>16</v>
      </c>
      <c r="J5" s="35" t="str">
        <f>'108.12月菜單'!B23</f>
        <v>雙色肉丁</v>
      </c>
      <c r="K5" s="35" t="s">
        <v>101</v>
      </c>
      <c r="L5" s="1" t="s">
        <v>16</v>
      </c>
      <c r="M5" s="35" t="str">
        <f>'108.12月菜單'!B24</f>
        <v>客家板條</v>
      </c>
      <c r="N5" s="35" t="s">
        <v>61</v>
      </c>
      <c r="O5" s="1" t="s">
        <v>16</v>
      </c>
      <c r="P5" s="35" t="str">
        <f>'108.12月菜單'!B25</f>
        <v>深色蔬菜</v>
      </c>
      <c r="Q5" s="35" t="s">
        <v>18</v>
      </c>
      <c r="R5" s="1" t="s">
        <v>16</v>
      </c>
      <c r="S5" s="35" t="str">
        <f>'108.12月菜單'!B26</f>
        <v>菇菇湯</v>
      </c>
      <c r="T5" s="35" t="s">
        <v>17</v>
      </c>
      <c r="U5" s="1" t="s">
        <v>16</v>
      </c>
      <c r="V5" s="394"/>
      <c r="W5" s="36" t="s">
        <v>44</v>
      </c>
      <c r="X5" s="37" t="s">
        <v>19</v>
      </c>
      <c r="Y5" s="38">
        <v>6.7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5.95" customHeight="1">
      <c r="B6" s="40" t="s">
        <v>8</v>
      </c>
      <c r="C6" s="393"/>
      <c r="D6" s="2" t="s">
        <v>74</v>
      </c>
      <c r="E6" s="3"/>
      <c r="F6" s="2">
        <v>120</v>
      </c>
      <c r="G6" s="2" t="s">
        <v>333</v>
      </c>
      <c r="H6" s="2"/>
      <c r="I6" s="2">
        <v>70</v>
      </c>
      <c r="J6" s="2" t="s">
        <v>334</v>
      </c>
      <c r="K6" s="3"/>
      <c r="L6" s="2">
        <v>20</v>
      </c>
      <c r="M6" s="2" t="s">
        <v>337</v>
      </c>
      <c r="N6" s="154"/>
      <c r="O6" s="2">
        <v>30</v>
      </c>
      <c r="P6" s="2" t="s">
        <v>75</v>
      </c>
      <c r="Q6" s="2"/>
      <c r="R6" s="2">
        <v>120</v>
      </c>
      <c r="S6" s="3" t="s">
        <v>132</v>
      </c>
      <c r="T6" s="2"/>
      <c r="U6" s="2">
        <v>20</v>
      </c>
      <c r="V6" s="395"/>
      <c r="W6" s="106">
        <v>125.5</v>
      </c>
      <c r="X6" s="41" t="s">
        <v>25</v>
      </c>
      <c r="Y6" s="42">
        <v>2.6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5.95" customHeight="1">
      <c r="B7" s="40">
        <v>16</v>
      </c>
      <c r="C7" s="393"/>
      <c r="D7" s="2"/>
      <c r="E7" s="3"/>
      <c r="F7" s="2"/>
      <c r="G7" s="2"/>
      <c r="H7" s="2"/>
      <c r="I7" s="2"/>
      <c r="J7" s="2" t="s">
        <v>335</v>
      </c>
      <c r="K7" s="2"/>
      <c r="L7" s="2">
        <v>20</v>
      </c>
      <c r="M7" s="2" t="s">
        <v>338</v>
      </c>
      <c r="N7" s="127"/>
      <c r="O7" s="2">
        <v>45</v>
      </c>
      <c r="P7" s="2"/>
      <c r="Q7" s="2"/>
      <c r="R7" s="2"/>
      <c r="S7" s="3" t="s">
        <v>133</v>
      </c>
      <c r="T7" s="2"/>
      <c r="U7" s="2">
        <v>10</v>
      </c>
      <c r="V7" s="395"/>
      <c r="W7" s="45" t="s">
        <v>46</v>
      </c>
      <c r="X7" s="46" t="s">
        <v>27</v>
      </c>
      <c r="Y7" s="42">
        <v>2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5.95" customHeight="1">
      <c r="B8" s="40" t="s">
        <v>10</v>
      </c>
      <c r="C8" s="393"/>
      <c r="D8" s="2"/>
      <c r="E8" s="3"/>
      <c r="F8" s="2"/>
      <c r="G8" s="2"/>
      <c r="H8" s="50"/>
      <c r="I8" s="2"/>
      <c r="J8" s="2" t="s">
        <v>336</v>
      </c>
      <c r="K8" s="50"/>
      <c r="L8" s="2">
        <v>40</v>
      </c>
      <c r="M8" s="2" t="s">
        <v>274</v>
      </c>
      <c r="N8" s="169"/>
      <c r="O8" s="2">
        <v>3</v>
      </c>
      <c r="P8" s="2"/>
      <c r="Q8" s="50"/>
      <c r="R8" s="2"/>
      <c r="S8" s="2" t="s">
        <v>287</v>
      </c>
      <c r="T8" s="3"/>
      <c r="U8" s="2">
        <v>5</v>
      </c>
      <c r="V8" s="395"/>
      <c r="W8" s="102">
        <v>25.5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5.95" customHeight="1">
      <c r="B9" s="397" t="s">
        <v>37</v>
      </c>
      <c r="C9" s="393"/>
      <c r="D9" s="3"/>
      <c r="E9" s="3"/>
      <c r="F9" s="3"/>
      <c r="G9" s="2"/>
      <c r="H9" s="50"/>
      <c r="I9" s="2"/>
      <c r="J9" s="2" t="s">
        <v>321</v>
      </c>
      <c r="K9" s="50"/>
      <c r="L9" s="2">
        <v>5</v>
      </c>
      <c r="M9" s="3" t="s">
        <v>339</v>
      </c>
      <c r="N9" s="50"/>
      <c r="O9" s="2">
        <v>1</v>
      </c>
      <c r="P9" s="2"/>
      <c r="Q9" s="50"/>
      <c r="R9" s="2"/>
      <c r="S9" s="2" t="s">
        <v>134</v>
      </c>
      <c r="T9" s="3"/>
      <c r="U9" s="2">
        <v>5</v>
      </c>
      <c r="V9" s="395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5.95" customHeight="1">
      <c r="B10" s="397"/>
      <c r="C10" s="393"/>
      <c r="D10" s="3"/>
      <c r="E10" s="3"/>
      <c r="F10" s="3"/>
      <c r="G10" s="2"/>
      <c r="H10" s="50"/>
      <c r="I10" s="2"/>
      <c r="J10" s="2"/>
      <c r="K10" s="50"/>
      <c r="L10" s="2"/>
      <c r="M10" s="2" t="s">
        <v>291</v>
      </c>
      <c r="N10" s="50"/>
      <c r="O10" s="2">
        <v>3</v>
      </c>
      <c r="P10" s="2"/>
      <c r="Q10" s="50"/>
      <c r="R10" s="2"/>
      <c r="S10" s="3" t="s">
        <v>135</v>
      </c>
      <c r="T10" s="3"/>
      <c r="U10" s="3">
        <v>3</v>
      </c>
      <c r="V10" s="395"/>
      <c r="W10" s="102">
        <v>31.6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5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95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5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96"/>
      <c r="W12" s="103">
        <f>W6*4+W10*4+W8*9</f>
        <v>857.9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5.95" customHeight="1">
      <c r="B13" s="34">
        <v>12</v>
      </c>
      <c r="C13" s="393"/>
      <c r="D13" s="35" t="str">
        <f>'108.12月菜單'!F21</f>
        <v>糙米飯</v>
      </c>
      <c r="E13" s="35" t="s">
        <v>15</v>
      </c>
      <c r="F13" s="35"/>
      <c r="G13" s="35" t="str">
        <f>'108.12月菜單'!F22</f>
        <v>芝麻嫩雞腿</v>
      </c>
      <c r="H13" s="35" t="s">
        <v>423</v>
      </c>
      <c r="I13" s="35"/>
      <c r="J13" s="35" t="str">
        <f>'108.12月菜單'!F23</f>
        <v>蒸肉丸子</v>
      </c>
      <c r="K13" s="35" t="s">
        <v>15</v>
      </c>
      <c r="L13" s="35"/>
      <c r="M13" s="35" t="str">
        <f>'108.12月菜單'!F24</f>
        <v>韓式小火鍋</v>
      </c>
      <c r="N13" s="35" t="s">
        <v>73</v>
      </c>
      <c r="O13" s="35"/>
      <c r="P13" s="35" t="str">
        <f>'108.12月菜單'!F25</f>
        <v>淺色蔬菜</v>
      </c>
      <c r="Q13" s="35" t="s">
        <v>18</v>
      </c>
      <c r="R13" s="35"/>
      <c r="S13" s="35" t="str">
        <f>'108.12月菜單'!F26</f>
        <v>玉米蛋花湯</v>
      </c>
      <c r="T13" s="35" t="s">
        <v>17</v>
      </c>
      <c r="U13" s="35"/>
      <c r="V13" s="394"/>
      <c r="W13" s="36" t="s">
        <v>44</v>
      </c>
      <c r="X13" s="37" t="s">
        <v>19</v>
      </c>
      <c r="Y13" s="38">
        <v>6.4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5.95" customHeight="1">
      <c r="B14" s="40" t="s">
        <v>8</v>
      </c>
      <c r="C14" s="393"/>
      <c r="D14" s="2" t="s">
        <v>74</v>
      </c>
      <c r="E14" s="2"/>
      <c r="F14" s="2">
        <v>80</v>
      </c>
      <c r="G14" s="2" t="s">
        <v>343</v>
      </c>
      <c r="H14" s="2"/>
      <c r="I14" s="2">
        <v>70</v>
      </c>
      <c r="J14" s="2" t="s">
        <v>72</v>
      </c>
      <c r="K14" s="3"/>
      <c r="L14" s="2">
        <v>30</v>
      </c>
      <c r="M14" s="2" t="s">
        <v>340</v>
      </c>
      <c r="N14" s="3"/>
      <c r="O14" s="2">
        <v>60</v>
      </c>
      <c r="P14" s="2" t="s">
        <v>75</v>
      </c>
      <c r="Q14" s="2"/>
      <c r="R14" s="2">
        <v>120</v>
      </c>
      <c r="S14" s="2" t="s">
        <v>272</v>
      </c>
      <c r="T14" s="2"/>
      <c r="U14" s="2">
        <v>20</v>
      </c>
      <c r="V14" s="395"/>
      <c r="W14" s="106">
        <v>121</v>
      </c>
      <c r="X14" s="41" t="s">
        <v>25</v>
      </c>
      <c r="Y14" s="42">
        <v>2.6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5.95" customHeight="1">
      <c r="B15" s="40">
        <v>17</v>
      </c>
      <c r="C15" s="393"/>
      <c r="D15" s="2" t="s">
        <v>127</v>
      </c>
      <c r="E15" s="2"/>
      <c r="F15" s="2">
        <v>40</v>
      </c>
      <c r="G15" s="2"/>
      <c r="H15" s="2"/>
      <c r="I15" s="2"/>
      <c r="J15" s="2"/>
      <c r="K15" s="2"/>
      <c r="L15" s="2"/>
      <c r="M15" s="2" t="s">
        <v>330</v>
      </c>
      <c r="N15" s="2"/>
      <c r="O15" s="2">
        <v>10</v>
      </c>
      <c r="P15" s="2"/>
      <c r="Q15" s="2"/>
      <c r="R15" s="2"/>
      <c r="S15" s="2" t="s">
        <v>273</v>
      </c>
      <c r="T15" s="2"/>
      <c r="U15" s="2">
        <v>10</v>
      </c>
      <c r="V15" s="395"/>
      <c r="W15" s="45" t="s">
        <v>46</v>
      </c>
      <c r="X15" s="46" t="s">
        <v>27</v>
      </c>
      <c r="Y15" s="42">
        <v>2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5.95" customHeight="1">
      <c r="B16" s="40" t="s">
        <v>10</v>
      </c>
      <c r="C16" s="393"/>
      <c r="D16" s="50"/>
      <c r="E16" s="50"/>
      <c r="F16" s="2"/>
      <c r="G16" s="2"/>
      <c r="H16" s="50"/>
      <c r="I16" s="2"/>
      <c r="J16" s="2"/>
      <c r="K16" s="50"/>
      <c r="L16" s="2"/>
      <c r="M16" s="2" t="s">
        <v>341</v>
      </c>
      <c r="N16" s="50"/>
      <c r="O16" s="2">
        <v>3</v>
      </c>
      <c r="P16" s="2"/>
      <c r="Q16" s="50"/>
      <c r="R16" s="2"/>
      <c r="S16" s="2" t="s">
        <v>274</v>
      </c>
      <c r="T16" s="50"/>
      <c r="U16" s="2">
        <v>5</v>
      </c>
      <c r="V16" s="395"/>
      <c r="W16" s="102">
        <v>25.5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5.95" customHeight="1">
      <c r="B17" s="397" t="s">
        <v>38</v>
      </c>
      <c r="C17" s="393"/>
      <c r="D17" s="50"/>
      <c r="E17" s="50"/>
      <c r="F17" s="2"/>
      <c r="G17" s="2"/>
      <c r="H17" s="50"/>
      <c r="I17" s="2"/>
      <c r="J17" s="2"/>
      <c r="K17" s="50"/>
      <c r="L17" s="2"/>
      <c r="M17" s="2" t="s">
        <v>342</v>
      </c>
      <c r="N17" s="50"/>
      <c r="O17" s="2">
        <v>1</v>
      </c>
      <c r="P17" s="2"/>
      <c r="Q17" s="50"/>
      <c r="R17" s="2"/>
      <c r="S17" s="2" t="s">
        <v>275</v>
      </c>
      <c r="T17" s="99"/>
      <c r="U17" s="2">
        <v>5</v>
      </c>
      <c r="V17" s="395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5.95" customHeight="1">
      <c r="B18" s="397"/>
      <c r="C18" s="393"/>
      <c r="D18" s="50"/>
      <c r="E18" s="50"/>
      <c r="F18" s="2"/>
      <c r="G18" s="2"/>
      <c r="H18" s="50"/>
      <c r="I18" s="2"/>
      <c r="J18" s="2"/>
      <c r="K18" s="50"/>
      <c r="L18" s="2"/>
      <c r="M18" s="2"/>
      <c r="N18" s="50"/>
      <c r="O18" s="2"/>
      <c r="P18" s="2"/>
      <c r="Q18" s="50"/>
      <c r="R18" s="2"/>
      <c r="S18" s="135"/>
      <c r="T18" s="135"/>
      <c r="U18" s="135"/>
      <c r="V18" s="395"/>
      <c r="W18" s="102">
        <v>33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5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95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5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96"/>
      <c r="W20" s="103">
        <f>W14*4+W18*4+W16*9</f>
        <v>845.5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5.95" customHeight="1">
      <c r="B21" s="60">
        <v>12</v>
      </c>
      <c r="C21" s="393"/>
      <c r="D21" s="35" t="str">
        <f>'108.12月菜單'!J21</f>
        <v>黑胡椒肉醬麵</v>
      </c>
      <c r="E21" s="35" t="s">
        <v>54</v>
      </c>
      <c r="F21" s="35"/>
      <c r="G21" s="35" t="str">
        <f>'108.12月菜單'!J22</f>
        <v>魚排(海加)(炸)</v>
      </c>
      <c r="H21" s="35" t="s">
        <v>409</v>
      </c>
      <c r="I21" s="35"/>
      <c r="J21" s="35" t="str">
        <f>'108.12月菜單'!J23</f>
        <v>奶皇包(冷)</v>
      </c>
      <c r="K21" s="35" t="s">
        <v>406</v>
      </c>
      <c r="L21" s="35"/>
      <c r="M21" s="35" t="str">
        <f>'108.12月菜單'!J24</f>
        <v>彩頭燒</v>
      </c>
      <c r="N21" s="35" t="s">
        <v>115</v>
      </c>
      <c r="O21" s="35"/>
      <c r="P21" s="35" t="str">
        <f>'108.12月菜單'!J25</f>
        <v>深色蔬菜</v>
      </c>
      <c r="Q21" s="35" t="s">
        <v>18</v>
      </c>
      <c r="R21" s="35"/>
      <c r="S21" s="35" t="str">
        <f>'108.12月菜單'!J26</f>
        <v>紫菜蛋花湯</v>
      </c>
      <c r="T21" s="35" t="s">
        <v>17</v>
      </c>
      <c r="U21" s="35"/>
      <c r="V21" s="394"/>
      <c r="W21" s="36" t="s">
        <v>44</v>
      </c>
      <c r="X21" s="37" t="s">
        <v>19</v>
      </c>
      <c r="Y21" s="38">
        <v>6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5.95" customHeight="1">
      <c r="B22" s="61" t="s">
        <v>8</v>
      </c>
      <c r="C22" s="393"/>
      <c r="D22" s="2" t="s">
        <v>67</v>
      </c>
      <c r="E22" s="3"/>
      <c r="F22" s="2">
        <v>150</v>
      </c>
      <c r="G22" s="2" t="s">
        <v>440</v>
      </c>
      <c r="H22" s="2" t="s">
        <v>439</v>
      </c>
      <c r="I22" s="2">
        <v>60</v>
      </c>
      <c r="J22" s="2" t="s">
        <v>408</v>
      </c>
      <c r="K22" s="2" t="s">
        <v>407</v>
      </c>
      <c r="L22" s="2">
        <v>30</v>
      </c>
      <c r="M22" s="2" t="s">
        <v>69</v>
      </c>
      <c r="N22" s="3"/>
      <c r="O22" s="2">
        <v>50</v>
      </c>
      <c r="P22" s="2" t="s">
        <v>75</v>
      </c>
      <c r="Q22" s="2"/>
      <c r="R22" s="2">
        <v>120</v>
      </c>
      <c r="S22" s="3" t="s">
        <v>345</v>
      </c>
      <c r="T22" s="2"/>
      <c r="U22" s="2">
        <v>1</v>
      </c>
      <c r="V22" s="395"/>
      <c r="W22" s="106">
        <v>115</v>
      </c>
      <c r="X22" s="41" t="s">
        <v>25</v>
      </c>
      <c r="Y22" s="42">
        <v>2.6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5.95" customHeight="1">
      <c r="B23" s="61">
        <v>18</v>
      </c>
      <c r="C23" s="393"/>
      <c r="D23" s="2" t="s">
        <v>274</v>
      </c>
      <c r="E23" s="50"/>
      <c r="F23" s="2">
        <v>5</v>
      </c>
      <c r="G23" s="2"/>
      <c r="H23" s="2"/>
      <c r="I23" s="2"/>
      <c r="J23" s="2"/>
      <c r="K23" s="2"/>
      <c r="L23" s="2"/>
      <c r="M23" s="2" t="s">
        <v>142</v>
      </c>
      <c r="N23" s="3"/>
      <c r="O23" s="2">
        <v>5</v>
      </c>
      <c r="P23" s="2"/>
      <c r="Q23" s="2"/>
      <c r="R23" s="2"/>
      <c r="S23" s="2" t="s">
        <v>273</v>
      </c>
      <c r="T23" s="101"/>
      <c r="U23" s="2">
        <v>10</v>
      </c>
      <c r="V23" s="395"/>
      <c r="W23" s="45" t="s">
        <v>46</v>
      </c>
      <c r="X23" s="46" t="s">
        <v>27</v>
      </c>
      <c r="Y23" s="42">
        <v>2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5.95" customHeight="1">
      <c r="B24" s="61" t="s">
        <v>10</v>
      </c>
      <c r="C24" s="393"/>
      <c r="D24" s="2" t="s">
        <v>275</v>
      </c>
      <c r="E24" s="99"/>
      <c r="F24" s="2">
        <v>5</v>
      </c>
      <c r="G24" s="2"/>
      <c r="H24" s="50"/>
      <c r="I24" s="2"/>
      <c r="J24" s="2"/>
      <c r="K24" s="2"/>
      <c r="L24" s="2"/>
      <c r="M24" s="2" t="s">
        <v>143</v>
      </c>
      <c r="N24" s="50"/>
      <c r="O24" s="2">
        <v>5</v>
      </c>
      <c r="P24" s="2"/>
      <c r="Q24" s="50"/>
      <c r="R24" s="2"/>
      <c r="S24" s="3" t="s">
        <v>297</v>
      </c>
      <c r="T24" s="2"/>
      <c r="U24" s="2">
        <v>1</v>
      </c>
      <c r="V24" s="395"/>
      <c r="W24" s="102">
        <v>28</v>
      </c>
      <c r="X24" s="46" t="s">
        <v>30</v>
      </c>
      <c r="Y24" s="42">
        <v>3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5.95" customHeight="1">
      <c r="B25" s="398" t="s">
        <v>39</v>
      </c>
      <c r="C25" s="393"/>
      <c r="D25" s="2" t="s">
        <v>272</v>
      </c>
      <c r="E25" s="2"/>
      <c r="F25" s="2">
        <v>5</v>
      </c>
      <c r="G25" s="2"/>
      <c r="H25" s="50"/>
      <c r="I25" s="2"/>
      <c r="J25" s="2"/>
      <c r="K25" s="2"/>
      <c r="L25" s="2"/>
      <c r="M25" s="2" t="s">
        <v>344</v>
      </c>
      <c r="N25" s="50"/>
      <c r="O25" s="2">
        <v>5</v>
      </c>
      <c r="P25" s="2"/>
      <c r="Q25" s="50"/>
      <c r="R25" s="2"/>
      <c r="S25" s="2"/>
      <c r="T25" s="50"/>
      <c r="U25" s="2"/>
      <c r="V25" s="395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5.95" customHeight="1">
      <c r="B26" s="398"/>
      <c r="C26" s="393"/>
      <c r="D26" s="3" t="s">
        <v>65</v>
      </c>
      <c r="E26" s="3"/>
      <c r="F26" s="3">
        <v>10</v>
      </c>
      <c r="G26" s="71"/>
      <c r="H26" s="50"/>
      <c r="I26" s="2"/>
      <c r="J26" s="2"/>
      <c r="K26" s="50"/>
      <c r="L26" s="2"/>
      <c r="M26" s="2" t="s">
        <v>342</v>
      </c>
      <c r="N26" s="50"/>
      <c r="O26" s="2">
        <v>1</v>
      </c>
      <c r="P26" s="2"/>
      <c r="Q26" s="50"/>
      <c r="R26" s="2"/>
      <c r="S26" s="2"/>
      <c r="T26" s="99"/>
      <c r="U26" s="2"/>
      <c r="V26" s="395"/>
      <c r="W26" s="102">
        <v>32.200000000000003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5.95" customHeight="1">
      <c r="B27" s="72" t="s">
        <v>36</v>
      </c>
      <c r="C27" s="73"/>
      <c r="D27" s="3" t="s">
        <v>63</v>
      </c>
      <c r="E27" s="3"/>
      <c r="F27" s="3">
        <v>20</v>
      </c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95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5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96"/>
      <c r="W28" s="103">
        <f>W22*4+W26*4+W24*9</f>
        <v>840.8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5.95" customHeight="1">
      <c r="B29" s="34">
        <v>12</v>
      </c>
      <c r="C29" s="393"/>
      <c r="D29" s="35" t="str">
        <f>'108.12月菜單'!N21</f>
        <v>地瓜飯</v>
      </c>
      <c r="E29" s="35" t="s">
        <v>15</v>
      </c>
      <c r="F29" s="35"/>
      <c r="G29" s="35" t="str">
        <f>'108.12月菜單'!N22</f>
        <v>滷肉排</v>
      </c>
      <c r="H29" s="35" t="s">
        <v>346</v>
      </c>
      <c r="I29" s="35"/>
      <c r="J29" s="35" t="str">
        <f>'108.12月菜單'!N23</f>
        <v>客家小炒(豆)(海)</v>
      </c>
      <c r="K29" s="35" t="s">
        <v>410</v>
      </c>
      <c r="L29" s="35"/>
      <c r="M29" s="35" t="str">
        <f>'108.12月菜單'!N24</f>
        <v>日式大阪燒</v>
      </c>
      <c r="N29" s="35" t="s">
        <v>350</v>
      </c>
      <c r="O29" s="35"/>
      <c r="P29" s="35" t="str">
        <f>'108.12月菜單'!N25</f>
        <v>淺色蔬菜</v>
      </c>
      <c r="Q29" s="35" t="s">
        <v>53</v>
      </c>
      <c r="R29" s="35"/>
      <c r="S29" s="35" t="str">
        <f>'108.12月菜單'!N26</f>
        <v>香菇雞湯</v>
      </c>
      <c r="T29" s="35" t="s">
        <v>50</v>
      </c>
      <c r="U29" s="35"/>
      <c r="V29" s="394"/>
      <c r="W29" s="36" t="s">
        <v>44</v>
      </c>
      <c r="X29" s="37" t="s">
        <v>19</v>
      </c>
      <c r="Y29" s="38">
        <v>6.3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</row>
    <row r="30" spans="2:33" ht="25.95" customHeight="1">
      <c r="B30" s="40" t="s">
        <v>8</v>
      </c>
      <c r="C30" s="393"/>
      <c r="D30" s="2" t="s">
        <v>74</v>
      </c>
      <c r="E30" s="2"/>
      <c r="F30" s="2">
        <v>110</v>
      </c>
      <c r="G30" s="2" t="s">
        <v>72</v>
      </c>
      <c r="H30" s="2"/>
      <c r="I30" s="2">
        <v>70</v>
      </c>
      <c r="J30" s="2" t="s">
        <v>347</v>
      </c>
      <c r="K30" s="2" t="s">
        <v>136</v>
      </c>
      <c r="L30" s="2">
        <v>5</v>
      </c>
      <c r="M30" s="2" t="s">
        <v>66</v>
      </c>
      <c r="N30" s="3"/>
      <c r="O30" s="2">
        <v>40</v>
      </c>
      <c r="P30" s="2" t="s">
        <v>75</v>
      </c>
      <c r="Q30" s="2"/>
      <c r="R30" s="2">
        <v>120</v>
      </c>
      <c r="S30" s="2" t="s">
        <v>354</v>
      </c>
      <c r="T30" s="2"/>
      <c r="U30" s="2">
        <v>10</v>
      </c>
      <c r="V30" s="395"/>
      <c r="W30" s="106">
        <v>119.5</v>
      </c>
      <c r="X30" s="41" t="s">
        <v>25</v>
      </c>
      <c r="Y30" s="42">
        <v>2.8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</row>
    <row r="31" spans="2:33" ht="25.95" customHeight="1">
      <c r="B31" s="40">
        <v>19</v>
      </c>
      <c r="C31" s="393"/>
      <c r="D31" s="2" t="s">
        <v>81</v>
      </c>
      <c r="E31" s="2"/>
      <c r="F31" s="2">
        <v>50</v>
      </c>
      <c r="G31" s="2"/>
      <c r="H31" s="2"/>
      <c r="I31" s="2"/>
      <c r="J31" s="2" t="s">
        <v>348</v>
      </c>
      <c r="K31" s="2" t="s">
        <v>349</v>
      </c>
      <c r="L31" s="2">
        <v>40</v>
      </c>
      <c r="M31" s="2" t="s">
        <v>287</v>
      </c>
      <c r="N31" s="3"/>
      <c r="O31" s="2">
        <v>30</v>
      </c>
      <c r="P31" s="2"/>
      <c r="Q31" s="2"/>
      <c r="R31" s="2"/>
      <c r="S31" s="2" t="s">
        <v>69</v>
      </c>
      <c r="T31" s="50"/>
      <c r="U31" s="2">
        <v>30</v>
      </c>
      <c r="V31" s="395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</row>
    <row r="32" spans="2:33" ht="25.95" customHeight="1">
      <c r="B32" s="40" t="s">
        <v>10</v>
      </c>
      <c r="C32" s="393"/>
      <c r="D32" s="50"/>
      <c r="E32" s="50"/>
      <c r="F32" s="2"/>
      <c r="G32" s="2"/>
      <c r="H32" s="50"/>
      <c r="I32" s="2"/>
      <c r="J32" s="2"/>
      <c r="K32" s="50"/>
      <c r="L32" s="2"/>
      <c r="M32" s="2" t="s">
        <v>351</v>
      </c>
      <c r="N32" s="3"/>
      <c r="O32" s="2">
        <v>1</v>
      </c>
      <c r="P32" s="2"/>
      <c r="Q32" s="50"/>
      <c r="R32" s="2"/>
      <c r="S32" s="2" t="s">
        <v>317</v>
      </c>
      <c r="T32" s="50"/>
      <c r="U32" s="2">
        <v>10</v>
      </c>
      <c r="V32" s="395"/>
      <c r="W32" s="102">
        <v>27.5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</row>
    <row r="33" spans="2:36" ht="25.95" customHeight="1">
      <c r="B33" s="397" t="s">
        <v>40</v>
      </c>
      <c r="C33" s="393"/>
      <c r="D33" s="50"/>
      <c r="E33" s="50"/>
      <c r="F33" s="2"/>
      <c r="G33" s="2"/>
      <c r="H33" s="50"/>
      <c r="I33" s="2"/>
      <c r="J33" s="2"/>
      <c r="K33" s="50"/>
      <c r="L33" s="2"/>
      <c r="M33" s="2" t="s">
        <v>352</v>
      </c>
      <c r="N33" s="3"/>
      <c r="O33" s="2">
        <v>1</v>
      </c>
      <c r="P33" s="2"/>
      <c r="Q33" s="50"/>
      <c r="R33" s="2"/>
      <c r="S33" s="2"/>
      <c r="T33" s="50"/>
      <c r="U33" s="2"/>
      <c r="V33" s="395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J33" s="18"/>
    </row>
    <row r="34" spans="2:36" ht="25.95" customHeight="1">
      <c r="B34" s="397"/>
      <c r="C34" s="393"/>
      <c r="D34" s="50"/>
      <c r="E34" s="50"/>
      <c r="F34" s="2"/>
      <c r="G34" s="2"/>
      <c r="H34" s="50"/>
      <c r="I34" s="2"/>
      <c r="J34" s="3"/>
      <c r="K34" s="50"/>
      <c r="L34" s="3"/>
      <c r="M34" s="3" t="s">
        <v>353</v>
      </c>
      <c r="N34" s="50"/>
      <c r="O34" s="2">
        <v>1</v>
      </c>
      <c r="P34" s="2"/>
      <c r="Q34" s="50"/>
      <c r="R34" s="2"/>
      <c r="S34" s="3"/>
      <c r="T34" s="50"/>
      <c r="U34" s="2"/>
      <c r="V34" s="395"/>
      <c r="W34" s="102">
        <v>32.200000000000003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</row>
    <row r="35" spans="2:36" ht="25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95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6" ht="25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96"/>
      <c r="W36" s="103">
        <f>W30*4+W34*4+W32*9</f>
        <v>854.3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6" s="39" customFormat="1" ht="25.95" customHeight="1">
      <c r="B37" s="34">
        <v>12</v>
      </c>
      <c r="C37" s="393"/>
      <c r="D37" s="35" t="str">
        <f>'108.12月菜單'!R21</f>
        <v>香Q米飯</v>
      </c>
      <c r="E37" s="35" t="s">
        <v>55</v>
      </c>
      <c r="F37" s="35"/>
      <c r="G37" s="35" t="str">
        <f>'108.12月菜單'!R22</f>
        <v>洋蔥肉片</v>
      </c>
      <c r="H37" s="35" t="s">
        <v>61</v>
      </c>
      <c r="I37" s="35"/>
      <c r="J37" s="35" t="str">
        <f>'108.12月菜單'!R23</f>
        <v>沙茶甜不辣條(加)</v>
      </c>
      <c r="K37" s="35" t="s">
        <v>300</v>
      </c>
      <c r="L37" s="35"/>
      <c r="M37" s="35" t="str">
        <f>'108.12月菜單'!R24</f>
        <v>咖哩雞</v>
      </c>
      <c r="N37" s="35" t="s">
        <v>61</v>
      </c>
      <c r="O37" s="35"/>
      <c r="P37" s="35" t="str">
        <f>'108.12月菜單'!R25</f>
        <v>深色蔬菜</v>
      </c>
      <c r="Q37" s="35" t="s">
        <v>56</v>
      </c>
      <c r="R37" s="35"/>
      <c r="S37" s="35" t="str">
        <f>'108.12月菜單'!R26</f>
        <v>柴香豆腐湯(豆)</v>
      </c>
      <c r="T37" s="35" t="s">
        <v>57</v>
      </c>
      <c r="U37" s="35"/>
      <c r="V37" s="394"/>
      <c r="W37" s="36" t="s">
        <v>44</v>
      </c>
      <c r="X37" s="37" t="s">
        <v>19</v>
      </c>
      <c r="Y37" s="38">
        <v>6.5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6" ht="25.95" customHeight="1">
      <c r="B38" s="40" t="s">
        <v>8</v>
      </c>
      <c r="C38" s="393"/>
      <c r="D38" s="3" t="s">
        <v>68</v>
      </c>
      <c r="E38" s="3"/>
      <c r="F38" s="2">
        <v>120</v>
      </c>
      <c r="G38" s="2" t="s">
        <v>72</v>
      </c>
      <c r="H38" s="3"/>
      <c r="I38" s="2">
        <v>40</v>
      </c>
      <c r="J38" s="128" t="s">
        <v>356</v>
      </c>
      <c r="K38" s="128" t="s">
        <v>282</v>
      </c>
      <c r="L38" s="128">
        <v>50</v>
      </c>
      <c r="M38" s="66" t="s">
        <v>334</v>
      </c>
      <c r="N38" s="170"/>
      <c r="O38" s="157">
        <v>45</v>
      </c>
      <c r="P38" s="2" t="s">
        <v>75</v>
      </c>
      <c r="Q38" s="3"/>
      <c r="R38" s="2">
        <v>120</v>
      </c>
      <c r="S38" s="2" t="s">
        <v>358</v>
      </c>
      <c r="T38" s="2"/>
      <c r="U38" s="2">
        <v>1</v>
      </c>
      <c r="V38" s="395"/>
      <c r="W38" s="106">
        <v>122.5</v>
      </c>
      <c r="X38" s="41" t="s">
        <v>25</v>
      </c>
      <c r="Y38" s="42">
        <v>2.8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6" ht="25.95" customHeight="1">
      <c r="B39" s="40">
        <v>20</v>
      </c>
      <c r="C39" s="393"/>
      <c r="D39" s="3"/>
      <c r="E39" s="3"/>
      <c r="F39" s="2"/>
      <c r="G39" s="2" t="s">
        <v>355</v>
      </c>
      <c r="H39" s="3"/>
      <c r="I39" s="2">
        <v>45</v>
      </c>
      <c r="J39" s="128"/>
      <c r="K39" s="128"/>
      <c r="L39" s="128"/>
      <c r="M39" s="66" t="s">
        <v>317</v>
      </c>
      <c r="N39" s="165"/>
      <c r="O39" s="158">
        <v>25</v>
      </c>
      <c r="P39" s="2"/>
      <c r="Q39" s="3"/>
      <c r="R39" s="2"/>
      <c r="S39" s="2" t="s">
        <v>359</v>
      </c>
      <c r="T39" s="2" t="s">
        <v>411</v>
      </c>
      <c r="U39" s="2">
        <v>30</v>
      </c>
      <c r="V39" s="395"/>
      <c r="W39" s="45" t="s">
        <v>46</v>
      </c>
      <c r="X39" s="46" t="s">
        <v>27</v>
      </c>
      <c r="Y39" s="42">
        <v>2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6" ht="25.95" customHeight="1">
      <c r="B40" s="40" t="s">
        <v>10</v>
      </c>
      <c r="C40" s="393"/>
      <c r="D40" s="3"/>
      <c r="E40" s="3"/>
      <c r="F40" s="2"/>
      <c r="G40" s="2"/>
      <c r="H40" s="3"/>
      <c r="I40" s="2"/>
      <c r="J40" s="2"/>
      <c r="K40" s="154"/>
      <c r="L40" s="128"/>
      <c r="M40" s="2" t="s">
        <v>275</v>
      </c>
      <c r="N40" s="99"/>
      <c r="O40" s="2">
        <v>5</v>
      </c>
      <c r="P40" s="2"/>
      <c r="Q40" s="3"/>
      <c r="R40" s="2"/>
      <c r="S40" s="2" t="s">
        <v>319</v>
      </c>
      <c r="T40" s="3"/>
      <c r="U40" s="2">
        <v>1</v>
      </c>
      <c r="V40" s="395"/>
      <c r="W40" s="102">
        <v>26.5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6" ht="25.95" customHeight="1">
      <c r="B41" s="397" t="s">
        <v>32</v>
      </c>
      <c r="C41" s="393"/>
      <c r="D41" s="3"/>
      <c r="E41" s="3"/>
      <c r="F41" s="2"/>
      <c r="G41" s="2"/>
      <c r="H41" s="3"/>
      <c r="I41" s="2"/>
      <c r="J41" s="3"/>
      <c r="K41" s="50"/>
      <c r="L41" s="3"/>
      <c r="M41" s="2" t="s">
        <v>289</v>
      </c>
      <c r="N41" s="3"/>
      <c r="O41" s="2">
        <v>10</v>
      </c>
      <c r="P41" s="2"/>
      <c r="Q41" s="3"/>
      <c r="R41" s="2"/>
      <c r="S41" s="3"/>
      <c r="T41" s="3"/>
      <c r="U41" s="3"/>
      <c r="V41" s="395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6" ht="25.95" customHeight="1">
      <c r="B42" s="397"/>
      <c r="C42" s="393"/>
      <c r="D42" s="50"/>
      <c r="E42" s="50"/>
      <c r="F42" s="2"/>
      <c r="G42" s="2"/>
      <c r="H42" s="50"/>
      <c r="I42" s="2"/>
      <c r="J42" s="3"/>
      <c r="K42" s="2"/>
      <c r="L42" s="3"/>
      <c r="M42" s="2" t="s">
        <v>290</v>
      </c>
      <c r="N42" s="3"/>
      <c r="O42" s="2">
        <v>10</v>
      </c>
      <c r="P42" s="2"/>
      <c r="Q42" s="50"/>
      <c r="R42" s="2"/>
      <c r="S42" s="3"/>
      <c r="T42" s="50"/>
      <c r="U42" s="3"/>
      <c r="V42" s="395"/>
      <c r="W42" s="102">
        <v>32.6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6" ht="25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131" t="s">
        <v>357</v>
      </c>
      <c r="N43" s="156"/>
      <c r="O43" s="2">
        <v>1</v>
      </c>
      <c r="P43" s="2"/>
      <c r="Q43" s="50"/>
      <c r="R43" s="2"/>
      <c r="S43" s="3"/>
      <c r="T43" s="50"/>
      <c r="U43" s="3"/>
      <c r="V43" s="395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6" ht="25.95" customHeight="1" thickBot="1">
      <c r="B44" s="164"/>
      <c r="C44" s="173"/>
      <c r="D44" s="174"/>
      <c r="E44" s="174"/>
      <c r="F44" s="175"/>
      <c r="G44" s="175"/>
      <c r="H44" s="174"/>
      <c r="I44" s="175"/>
      <c r="J44" s="175"/>
      <c r="K44" s="174"/>
      <c r="L44" s="175"/>
      <c r="M44" s="175"/>
      <c r="N44" s="174"/>
      <c r="O44" s="175"/>
      <c r="P44" s="175"/>
      <c r="Q44" s="174"/>
      <c r="R44" s="175"/>
      <c r="S44" s="175"/>
      <c r="T44" s="174"/>
      <c r="U44" s="175"/>
      <c r="V44" s="403"/>
      <c r="W44" s="176">
        <f>W38*4+W42*4+W40*9</f>
        <v>858.9</v>
      </c>
      <c r="X44" s="177"/>
      <c r="Y44" s="178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6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84"/>
      <c r="AA45" s="70"/>
      <c r="AB45" s="64"/>
      <c r="AC45" s="70"/>
      <c r="AD45" s="70"/>
      <c r="AE45" s="70"/>
      <c r="AF45" s="70"/>
      <c r="AG45" s="70"/>
    </row>
    <row r="46" spans="2:36" ht="28.2">
      <c r="B46" s="64"/>
      <c r="C46" s="85"/>
      <c r="D46" s="391"/>
      <c r="E46" s="391"/>
      <c r="F46" s="402"/>
      <c r="G46" s="402"/>
      <c r="H46" s="86"/>
      <c r="I46" s="18"/>
      <c r="J46" s="18"/>
      <c r="K46" s="86"/>
      <c r="L46" s="18"/>
      <c r="M46" s="160"/>
      <c r="N46" s="161"/>
      <c r="O46" s="161"/>
      <c r="P46" s="18"/>
      <c r="Q46" s="86"/>
      <c r="R46" s="18"/>
      <c r="T46" s="86"/>
      <c r="U46" s="18"/>
      <c r="V46" s="87"/>
      <c r="Y46" s="90"/>
    </row>
    <row r="47" spans="2:36" ht="28.2">
      <c r="L47" s="18"/>
      <c r="M47" s="160"/>
      <c r="N47" s="161"/>
      <c r="O47" s="161"/>
      <c r="P47" s="18"/>
      <c r="Y47" s="90"/>
    </row>
    <row r="48" spans="2:36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abSelected="1" topLeftCell="B1" zoomScale="60" workbookViewId="0">
      <selection activeCell="J6" sqref="J6"/>
    </sheetView>
  </sheetViews>
  <sheetFormatPr defaultColWidth="9" defaultRowHeight="21"/>
  <cols>
    <col min="1" max="1" width="1.88671875" style="44" customWidth="1"/>
    <col min="2" max="2" width="4.88671875" style="82" customWidth="1"/>
    <col min="3" max="3" width="0" style="44" hidden="1" customWidth="1"/>
    <col min="4" max="4" width="18.6640625" style="44" customWidth="1"/>
    <col min="5" max="5" width="5.6640625" style="83" customWidth="1"/>
    <col min="6" max="6" width="9.6640625" style="44" customWidth="1"/>
    <col min="7" max="7" width="18.6640625" style="44" customWidth="1"/>
    <col min="8" max="8" width="5.6640625" style="83" customWidth="1"/>
    <col min="9" max="9" width="9.6640625" style="44" customWidth="1"/>
    <col min="10" max="10" width="18.6640625" style="44" customWidth="1"/>
    <col min="11" max="11" width="5.6640625" style="83" customWidth="1"/>
    <col min="12" max="12" width="9.6640625" style="44" customWidth="1"/>
    <col min="13" max="13" width="18.6640625" style="44" customWidth="1"/>
    <col min="14" max="14" width="5.6640625" style="83" customWidth="1"/>
    <col min="15" max="15" width="9.6640625" style="44" customWidth="1"/>
    <col min="16" max="16" width="18.6640625" style="44" customWidth="1"/>
    <col min="17" max="17" width="5.6640625" style="83" customWidth="1"/>
    <col min="18" max="18" width="9.6640625" style="44" customWidth="1"/>
    <col min="19" max="19" width="18.6640625" style="44" customWidth="1"/>
    <col min="20" max="20" width="5.6640625" style="83" customWidth="1"/>
    <col min="21" max="21" width="9.6640625" style="44" customWidth="1"/>
    <col min="22" max="22" width="5.21875" style="91" customWidth="1"/>
    <col min="23" max="23" width="11.77734375" style="88" customWidth="1"/>
    <col min="24" max="24" width="11.21875" style="89" customWidth="1"/>
    <col min="25" max="25" width="6.6640625" style="92" customWidth="1"/>
    <col min="26" max="26" width="6.6640625" style="44" customWidth="1"/>
    <col min="27" max="27" width="6" style="18" hidden="1" customWidth="1"/>
    <col min="28" max="28" width="5.44140625" style="19" hidden="1" customWidth="1"/>
    <col min="29" max="29" width="7.77734375" style="18" hidden="1" customWidth="1"/>
    <col min="30" max="30" width="8" style="18" hidden="1" customWidth="1"/>
    <col min="31" max="31" width="7.88671875" style="18" hidden="1" customWidth="1"/>
    <col min="32" max="32" width="7.44140625" style="18" hidden="1" customWidth="1"/>
    <col min="33" max="33" width="9" style="18"/>
    <col min="34" max="16384" width="9" style="44"/>
  </cols>
  <sheetData>
    <row r="1" spans="2:33" s="5" customFormat="1" ht="39">
      <c r="B1" s="399" t="s">
        <v>426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166"/>
      <c r="I2" s="4"/>
      <c r="J2" s="4"/>
      <c r="K2" s="166"/>
      <c r="L2" s="4"/>
      <c r="M2" s="4"/>
      <c r="N2" s="166"/>
      <c r="O2" s="4"/>
      <c r="P2" s="4"/>
      <c r="Q2" s="166"/>
      <c r="R2" s="4"/>
      <c r="S2" s="4"/>
      <c r="T2" s="166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100.2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12</v>
      </c>
      <c r="C5" s="393"/>
      <c r="D5" s="35" t="str">
        <f>'108.12月菜單'!B30</f>
        <v>香Q米飯</v>
      </c>
      <c r="E5" s="35" t="s">
        <v>15</v>
      </c>
      <c r="F5" s="1" t="s">
        <v>16</v>
      </c>
      <c r="G5" s="35" t="str">
        <f>'108.12月菜單'!B31</f>
        <v>茄汁肉丁</v>
      </c>
      <c r="H5" s="35" t="s">
        <v>346</v>
      </c>
      <c r="I5" s="1" t="s">
        <v>16</v>
      </c>
      <c r="J5" s="35" t="str">
        <f>'108.12月菜單'!B32</f>
        <v>薑母燒雞</v>
      </c>
      <c r="K5" s="35" t="s">
        <v>109</v>
      </c>
      <c r="L5" s="1" t="s">
        <v>16</v>
      </c>
      <c r="M5" s="35" t="str">
        <f>'108.12月菜單'!B33</f>
        <v>辣炒年糕(冷)</v>
      </c>
      <c r="N5" s="35" t="s">
        <v>102</v>
      </c>
      <c r="O5" s="1" t="s">
        <v>16</v>
      </c>
      <c r="P5" s="35" t="str">
        <f>'108.12月菜單'!B34</f>
        <v>深色蔬菜</v>
      </c>
      <c r="Q5" s="35" t="s">
        <v>18</v>
      </c>
      <c r="R5" s="1" t="s">
        <v>16</v>
      </c>
      <c r="S5" s="35" t="str">
        <f>'108.12月菜單'!B35</f>
        <v>榨菜肉絲湯(醃)</v>
      </c>
      <c r="T5" s="35" t="s">
        <v>17</v>
      </c>
      <c r="U5" s="1" t="s">
        <v>16</v>
      </c>
      <c r="V5" s="394"/>
      <c r="W5" s="36" t="s">
        <v>44</v>
      </c>
      <c r="X5" s="37" t="s">
        <v>19</v>
      </c>
      <c r="Y5" s="38">
        <v>6.3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" customHeight="1">
      <c r="B6" s="40" t="s">
        <v>8</v>
      </c>
      <c r="C6" s="393"/>
      <c r="D6" s="2" t="s">
        <v>74</v>
      </c>
      <c r="E6" s="3"/>
      <c r="F6" s="2">
        <v>120</v>
      </c>
      <c r="G6" s="2" t="s">
        <v>360</v>
      </c>
      <c r="H6" s="2"/>
      <c r="I6" s="2">
        <v>70</v>
      </c>
      <c r="J6" s="2" t="s">
        <v>354</v>
      </c>
      <c r="K6" s="2"/>
      <c r="L6" s="2">
        <v>20</v>
      </c>
      <c r="M6" s="3" t="s">
        <v>328</v>
      </c>
      <c r="N6" s="2"/>
      <c r="O6" s="2">
        <v>40</v>
      </c>
      <c r="P6" s="2" t="s">
        <v>75</v>
      </c>
      <c r="Q6" s="2"/>
      <c r="R6" s="2">
        <v>120</v>
      </c>
      <c r="S6" s="3" t="s">
        <v>116</v>
      </c>
      <c r="T6" s="2" t="s">
        <v>128</v>
      </c>
      <c r="U6" s="2">
        <v>30</v>
      </c>
      <c r="V6" s="395"/>
      <c r="W6" s="106">
        <v>121</v>
      </c>
      <c r="X6" s="41" t="s">
        <v>25</v>
      </c>
      <c r="Y6" s="42">
        <v>2.6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" customHeight="1">
      <c r="B7" s="40">
        <v>23</v>
      </c>
      <c r="C7" s="393"/>
      <c r="D7" s="2"/>
      <c r="E7" s="3"/>
      <c r="F7" s="2"/>
      <c r="G7" s="2" t="s">
        <v>451</v>
      </c>
      <c r="H7" s="2"/>
      <c r="I7" s="2">
        <v>20</v>
      </c>
      <c r="J7" s="2" t="s">
        <v>361</v>
      </c>
      <c r="K7" s="2"/>
      <c r="L7" s="2">
        <v>40</v>
      </c>
      <c r="M7" s="3" t="s">
        <v>363</v>
      </c>
      <c r="N7" s="2" t="s">
        <v>365</v>
      </c>
      <c r="O7" s="2">
        <v>30</v>
      </c>
      <c r="P7" s="2"/>
      <c r="Q7" s="2"/>
      <c r="R7" s="2"/>
      <c r="S7" s="3" t="s">
        <v>117</v>
      </c>
      <c r="T7" s="2"/>
      <c r="U7" s="2">
        <v>10</v>
      </c>
      <c r="V7" s="395"/>
      <c r="W7" s="45" t="s">
        <v>46</v>
      </c>
      <c r="X7" s="46" t="s">
        <v>27</v>
      </c>
      <c r="Y7" s="42">
        <v>2.2999999999999998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" customHeight="1">
      <c r="B8" s="40" t="s">
        <v>10</v>
      </c>
      <c r="C8" s="393"/>
      <c r="D8" s="2"/>
      <c r="E8" s="3"/>
      <c r="F8" s="2"/>
      <c r="G8" s="2"/>
      <c r="H8" s="50"/>
      <c r="I8" s="2"/>
      <c r="J8" s="2" t="s">
        <v>362</v>
      </c>
      <c r="K8" s="101"/>
      <c r="L8" s="2">
        <v>1</v>
      </c>
      <c r="M8" s="3" t="s">
        <v>364</v>
      </c>
      <c r="N8" s="50"/>
      <c r="O8" s="2">
        <v>1</v>
      </c>
      <c r="P8" s="2"/>
      <c r="Q8" s="50"/>
      <c r="R8" s="2"/>
      <c r="S8" s="3" t="s">
        <v>118</v>
      </c>
      <c r="T8" s="2"/>
      <c r="U8" s="2">
        <v>1</v>
      </c>
      <c r="V8" s="395"/>
      <c r="W8" s="102">
        <v>25.5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" customHeight="1">
      <c r="B9" s="397" t="s">
        <v>37</v>
      </c>
      <c r="C9" s="393"/>
      <c r="D9" s="3"/>
      <c r="E9" s="3"/>
      <c r="F9" s="3"/>
      <c r="G9" s="2"/>
      <c r="H9" s="50"/>
      <c r="I9" s="2"/>
      <c r="J9" s="2"/>
      <c r="K9" s="50"/>
      <c r="L9" s="2"/>
      <c r="M9" s="3"/>
      <c r="N9" s="2"/>
      <c r="O9" s="2"/>
      <c r="P9" s="2"/>
      <c r="Q9" s="50"/>
      <c r="R9" s="2"/>
      <c r="S9" s="3"/>
      <c r="T9" s="2"/>
      <c r="U9" s="2"/>
      <c r="V9" s="395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" customHeight="1">
      <c r="B10" s="397"/>
      <c r="C10" s="393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395"/>
      <c r="W10" s="102">
        <v>33.1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95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96"/>
      <c r="W12" s="103">
        <f>W6*4+W10*4+W8*9</f>
        <v>845.9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" customHeight="1">
      <c r="B13" s="34">
        <v>12</v>
      </c>
      <c r="C13" s="393"/>
      <c r="D13" s="35" t="str">
        <f>'108.12月菜單'!F30</f>
        <v>麥片飯</v>
      </c>
      <c r="E13" s="35" t="s">
        <v>15</v>
      </c>
      <c r="F13" s="35"/>
      <c r="G13" s="35" t="str">
        <f>'108.12月菜單'!F31</f>
        <v>鹹豬肉</v>
      </c>
      <c r="H13" s="35" t="s">
        <v>50</v>
      </c>
      <c r="I13" s="35"/>
      <c r="J13" s="35" t="str">
        <f>'108.12月菜單'!F32</f>
        <v>翅小腿</v>
      </c>
      <c r="K13" s="35" t="s">
        <v>412</v>
      </c>
      <c r="L13" s="35"/>
      <c r="M13" s="35" t="str">
        <f>'108.12月菜單'!F33</f>
        <v>蟳絲白花菜(加)</v>
      </c>
      <c r="N13" s="35" t="s">
        <v>115</v>
      </c>
      <c r="O13" s="35"/>
      <c r="P13" s="35" t="str">
        <f>'108.12月菜單'!F34</f>
        <v>淺色蔬菜</v>
      </c>
      <c r="Q13" s="35" t="s">
        <v>18</v>
      </c>
      <c r="R13" s="35"/>
      <c r="S13" s="35" t="str">
        <f>'108.12月菜單'!F35</f>
        <v>鮮筍湯</v>
      </c>
      <c r="T13" s="35" t="s">
        <v>17</v>
      </c>
      <c r="U13" s="35"/>
      <c r="V13" s="394"/>
      <c r="W13" s="36" t="s">
        <v>44</v>
      </c>
      <c r="X13" s="37" t="s">
        <v>19</v>
      </c>
      <c r="Y13" s="38">
        <v>6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" customHeight="1">
      <c r="B14" s="40" t="s">
        <v>8</v>
      </c>
      <c r="C14" s="393"/>
      <c r="D14" s="2" t="s">
        <v>367</v>
      </c>
      <c r="E14" s="2"/>
      <c r="F14" s="2">
        <v>40</v>
      </c>
      <c r="G14" s="65" t="s">
        <v>144</v>
      </c>
      <c r="H14" s="130"/>
      <c r="I14" s="129">
        <v>60</v>
      </c>
      <c r="J14" s="3" t="s">
        <v>368</v>
      </c>
      <c r="K14" s="3"/>
      <c r="L14" s="3">
        <v>60</v>
      </c>
      <c r="M14" s="3" t="s">
        <v>370</v>
      </c>
      <c r="N14" s="2" t="s">
        <v>282</v>
      </c>
      <c r="O14" s="3">
        <v>5</v>
      </c>
      <c r="P14" s="2" t="s">
        <v>75</v>
      </c>
      <c r="Q14" s="2"/>
      <c r="R14" s="2">
        <v>120</v>
      </c>
      <c r="S14" s="2" t="s">
        <v>371</v>
      </c>
      <c r="T14" s="2"/>
      <c r="U14" s="2">
        <v>35</v>
      </c>
      <c r="V14" s="395"/>
      <c r="W14" s="106">
        <v>117</v>
      </c>
      <c r="X14" s="41" t="s">
        <v>25</v>
      </c>
      <c r="Y14" s="42">
        <v>2.7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" customHeight="1">
      <c r="B15" s="40">
        <v>24</v>
      </c>
      <c r="C15" s="393"/>
      <c r="D15" s="2" t="s">
        <v>95</v>
      </c>
      <c r="E15" s="2"/>
      <c r="F15" s="2">
        <v>80</v>
      </c>
      <c r="G15" s="131" t="s">
        <v>270</v>
      </c>
      <c r="H15" s="134"/>
      <c r="I15" s="132">
        <v>30</v>
      </c>
      <c r="J15" s="3"/>
      <c r="K15" s="3"/>
      <c r="L15" s="3"/>
      <c r="M15" s="3" t="s">
        <v>369</v>
      </c>
      <c r="N15" s="2"/>
      <c r="O15" s="3">
        <v>55</v>
      </c>
      <c r="P15" s="2"/>
      <c r="Q15" s="2"/>
      <c r="R15" s="2"/>
      <c r="S15" s="2"/>
      <c r="T15" s="2"/>
      <c r="U15" s="2"/>
      <c r="V15" s="395"/>
      <c r="W15" s="45" t="s">
        <v>46</v>
      </c>
      <c r="X15" s="46" t="s">
        <v>27</v>
      </c>
      <c r="Y15" s="42">
        <v>2.4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" customHeight="1">
      <c r="B16" s="40" t="s">
        <v>10</v>
      </c>
      <c r="C16" s="393"/>
      <c r="D16" s="50"/>
      <c r="E16" s="50"/>
      <c r="F16" s="2"/>
      <c r="G16" s="163" t="s">
        <v>450</v>
      </c>
      <c r="H16" s="133"/>
      <c r="I16" s="129"/>
      <c r="J16" s="3"/>
      <c r="K16" s="3"/>
      <c r="L16" s="3"/>
      <c r="M16" s="3" t="s">
        <v>104</v>
      </c>
      <c r="N16" s="99"/>
      <c r="O16" s="2">
        <v>3</v>
      </c>
      <c r="P16" s="2"/>
      <c r="Q16" s="50"/>
      <c r="R16" s="2"/>
      <c r="S16" s="3"/>
      <c r="T16" s="50"/>
      <c r="U16" s="2"/>
      <c r="V16" s="395"/>
      <c r="W16" s="102">
        <v>26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" customHeight="1">
      <c r="B17" s="397" t="s">
        <v>38</v>
      </c>
      <c r="C17" s="393"/>
      <c r="D17" s="50"/>
      <c r="E17" s="50"/>
      <c r="F17" s="2"/>
      <c r="G17" s="2"/>
      <c r="H17" s="50"/>
      <c r="I17" s="2"/>
      <c r="J17" s="3"/>
      <c r="K17" s="2"/>
      <c r="L17" s="3"/>
      <c r="M17" s="3"/>
      <c r="N17" s="99"/>
      <c r="O17" s="2"/>
      <c r="P17" s="2"/>
      <c r="Q17" s="50"/>
      <c r="R17" s="2"/>
      <c r="S17" s="2"/>
      <c r="T17" s="50"/>
      <c r="U17" s="2"/>
      <c r="V17" s="395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" customHeight="1">
      <c r="B18" s="397"/>
      <c r="C18" s="393"/>
      <c r="D18" s="50"/>
      <c r="E18" s="50"/>
      <c r="F18" s="2"/>
      <c r="G18" s="2"/>
      <c r="H18" s="50"/>
      <c r="I18" s="2"/>
      <c r="J18" s="3"/>
      <c r="K18" s="2"/>
      <c r="L18" s="3"/>
      <c r="M18" s="3"/>
      <c r="N18" s="50"/>
      <c r="O18" s="2"/>
      <c r="P18" s="2"/>
      <c r="Q18" s="50"/>
      <c r="R18" s="2"/>
      <c r="S18" s="2"/>
      <c r="T18" s="135"/>
      <c r="U18" s="2"/>
      <c r="V18" s="395"/>
      <c r="W18" s="102">
        <v>33.299999999999997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95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96"/>
      <c r="W20" s="103">
        <f>W14*4+W18*4+W16*9</f>
        <v>835.2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" customHeight="1">
      <c r="B21" s="34">
        <v>12</v>
      </c>
      <c r="C21" s="393"/>
      <c r="D21" s="35" t="str">
        <f>'108.12月菜單'!J30</f>
        <v>高麗菜飯</v>
      </c>
      <c r="E21" s="35" t="s">
        <v>89</v>
      </c>
      <c r="F21" s="35"/>
      <c r="G21" s="35" t="str">
        <f>'108.12月菜單'!J31</f>
        <v>蒜泥白肉</v>
      </c>
      <c r="H21" s="35" t="s">
        <v>146</v>
      </c>
      <c r="I21" s="35"/>
      <c r="J21" s="35" t="str">
        <f>'108.12月菜單'!J32</f>
        <v>酥(炸)柳葉魚(海加)</v>
      </c>
      <c r="K21" s="35" t="s">
        <v>409</v>
      </c>
      <c r="L21" s="35"/>
      <c r="M21" s="35" t="str">
        <f>'108.12月菜單'!J33</f>
        <v>黑胡椒毛豆莢</v>
      </c>
      <c r="N21" s="35" t="s">
        <v>97</v>
      </c>
      <c r="O21" s="35"/>
      <c r="P21" s="35" t="str">
        <f>'108.12月菜單'!J34</f>
        <v>深色蔬菜</v>
      </c>
      <c r="Q21" s="35" t="s">
        <v>92</v>
      </c>
      <c r="R21" s="35"/>
      <c r="S21" s="35" t="str">
        <f>'108.12月菜單'!J35</f>
        <v>豆腐湯(豆)</v>
      </c>
      <c r="T21" s="35" t="s">
        <v>89</v>
      </c>
      <c r="U21" s="35"/>
      <c r="V21" s="394"/>
      <c r="W21" s="36" t="s">
        <v>44</v>
      </c>
      <c r="X21" s="37" t="s">
        <v>19</v>
      </c>
      <c r="Y21" s="38">
        <v>6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40" t="s">
        <v>8</v>
      </c>
      <c r="C22" s="393"/>
      <c r="D22" s="2" t="s">
        <v>59</v>
      </c>
      <c r="E22" s="3"/>
      <c r="F22" s="2">
        <v>20</v>
      </c>
      <c r="G22" s="2" t="s">
        <v>72</v>
      </c>
      <c r="H22" s="2"/>
      <c r="I22" s="2">
        <v>70</v>
      </c>
      <c r="J22" s="2" t="s">
        <v>442</v>
      </c>
      <c r="K22" s="2" t="s">
        <v>432</v>
      </c>
      <c r="L22" s="2">
        <v>60</v>
      </c>
      <c r="M22" s="2" t="s">
        <v>375</v>
      </c>
      <c r="N22" s="2"/>
      <c r="O22" s="2">
        <v>30</v>
      </c>
      <c r="P22" s="2" t="s">
        <v>91</v>
      </c>
      <c r="Q22" s="2"/>
      <c r="R22" s="2">
        <v>120</v>
      </c>
      <c r="S22" s="2" t="s">
        <v>377</v>
      </c>
      <c r="T22" s="2" t="s">
        <v>411</v>
      </c>
      <c r="U22" s="2">
        <v>30</v>
      </c>
      <c r="V22" s="395"/>
      <c r="W22" s="106">
        <v>115</v>
      </c>
      <c r="X22" s="41" t="s">
        <v>25</v>
      </c>
      <c r="Y22" s="42">
        <v>2.7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" customHeight="1">
      <c r="B23" s="40">
        <v>25</v>
      </c>
      <c r="C23" s="393"/>
      <c r="D23" s="2" t="s">
        <v>24</v>
      </c>
      <c r="E23" s="3"/>
      <c r="F23" s="2">
        <v>100</v>
      </c>
      <c r="G23" s="2" t="s">
        <v>374</v>
      </c>
      <c r="H23" s="2"/>
      <c r="I23" s="2">
        <v>1</v>
      </c>
      <c r="J23" s="2"/>
      <c r="K23" s="2"/>
      <c r="L23" s="2"/>
      <c r="M23" s="2" t="s">
        <v>376</v>
      </c>
      <c r="N23" s="2"/>
      <c r="O23" s="2">
        <v>30</v>
      </c>
      <c r="P23" s="2"/>
      <c r="Q23" s="2"/>
      <c r="R23" s="2"/>
      <c r="S23" s="2"/>
      <c r="T23" s="2"/>
      <c r="U23" s="2"/>
      <c r="V23" s="395"/>
      <c r="W23" s="45" t="s">
        <v>46</v>
      </c>
      <c r="X23" s="46" t="s">
        <v>27</v>
      </c>
      <c r="Y23" s="42">
        <v>2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" customHeight="1">
      <c r="B24" s="40" t="s">
        <v>10</v>
      </c>
      <c r="C24" s="393"/>
      <c r="D24" s="3" t="s">
        <v>141</v>
      </c>
      <c r="E24" s="3"/>
      <c r="F24" s="3">
        <v>20</v>
      </c>
      <c r="G24" s="2"/>
      <c r="H24" s="50"/>
      <c r="I24" s="2"/>
      <c r="J24" s="2"/>
      <c r="K24" s="2"/>
      <c r="L24" s="2"/>
      <c r="M24" s="3"/>
      <c r="N24" s="2"/>
      <c r="O24" s="2"/>
      <c r="P24" s="2"/>
      <c r="Q24" s="50"/>
      <c r="R24" s="2"/>
      <c r="S24" s="3"/>
      <c r="T24" s="50"/>
      <c r="U24" s="2"/>
      <c r="V24" s="395"/>
      <c r="W24" s="102">
        <v>29.5</v>
      </c>
      <c r="X24" s="46" t="s">
        <v>30</v>
      </c>
      <c r="Y24" s="42">
        <v>3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" customHeight="1">
      <c r="B25" s="397" t="s">
        <v>84</v>
      </c>
      <c r="C25" s="393"/>
      <c r="D25" s="3" t="s">
        <v>372</v>
      </c>
      <c r="E25" s="3"/>
      <c r="F25" s="3">
        <v>1</v>
      </c>
      <c r="G25" s="2"/>
      <c r="H25" s="50"/>
      <c r="I25" s="2"/>
      <c r="J25" s="2"/>
      <c r="K25" s="2"/>
      <c r="L25" s="2"/>
      <c r="M25" s="3"/>
      <c r="N25" s="2"/>
      <c r="O25" s="2"/>
      <c r="P25" s="2"/>
      <c r="Q25" s="50"/>
      <c r="R25" s="2"/>
      <c r="S25" s="2"/>
      <c r="T25" s="50"/>
      <c r="U25" s="2"/>
      <c r="V25" s="395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" customHeight="1">
      <c r="B26" s="397"/>
      <c r="C26" s="393"/>
      <c r="D26" s="3" t="s">
        <v>373</v>
      </c>
      <c r="E26" s="50"/>
      <c r="F26" s="2">
        <v>10</v>
      </c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395"/>
      <c r="W26" s="102">
        <v>32.9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" customHeight="1">
      <c r="B27" s="5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95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" customHeight="1" thickBot="1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96"/>
      <c r="W28" s="103">
        <f>W22*4+W26*4+W24*9</f>
        <v>857.1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" customHeight="1">
      <c r="B29" s="34">
        <v>12</v>
      </c>
      <c r="C29" s="393"/>
      <c r="D29" s="35" t="str">
        <f>'108.12月菜單'!N30</f>
        <v>地瓜飯</v>
      </c>
      <c r="E29" s="35" t="s">
        <v>90</v>
      </c>
      <c r="F29" s="35"/>
      <c r="G29" s="35" t="str">
        <f>'108.12月菜單'!N31</f>
        <v>薄皮嫩雞腿</v>
      </c>
      <c r="H29" s="35" t="s">
        <v>267</v>
      </c>
      <c r="I29" s="35"/>
      <c r="J29" s="35" t="str">
        <f>'108.12月菜單'!N32</f>
        <v>馬鈴薯燉肉</v>
      </c>
      <c r="K29" s="35" t="s">
        <v>61</v>
      </c>
      <c r="L29" s="35"/>
      <c r="M29" s="35" t="str">
        <f>'108.12月菜單'!N33</f>
        <v>炒三絲</v>
      </c>
      <c r="N29" s="35" t="s">
        <v>410</v>
      </c>
      <c r="O29" s="35"/>
      <c r="P29" s="35" t="str">
        <f>'108.12月菜單'!N34</f>
        <v>淺色蔬菜</v>
      </c>
      <c r="Q29" s="35" t="s">
        <v>92</v>
      </c>
      <c r="R29" s="35"/>
      <c r="S29" s="35" t="str">
        <f>'108.12月菜單'!N35</f>
        <v>日式海芽湯</v>
      </c>
      <c r="T29" s="35" t="s">
        <v>89</v>
      </c>
      <c r="U29" s="35"/>
      <c r="V29" s="394"/>
      <c r="W29" s="36" t="s">
        <v>44</v>
      </c>
      <c r="X29" s="37" t="s">
        <v>19</v>
      </c>
      <c r="Y29" s="38">
        <v>6.7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" customHeight="1">
      <c r="B30" s="40" t="s">
        <v>8</v>
      </c>
      <c r="C30" s="393"/>
      <c r="D30" s="2" t="s">
        <v>94</v>
      </c>
      <c r="E30" s="2"/>
      <c r="F30" s="2">
        <v>110</v>
      </c>
      <c r="G30" s="65" t="s">
        <v>378</v>
      </c>
      <c r="H30" s="130"/>
      <c r="I30" s="129">
        <v>70</v>
      </c>
      <c r="J30" s="2" t="s">
        <v>334</v>
      </c>
      <c r="K30" s="2"/>
      <c r="L30" s="2">
        <v>40</v>
      </c>
      <c r="M30" s="127" t="s">
        <v>413</v>
      </c>
      <c r="N30" s="128"/>
      <c r="O30" s="127">
        <v>30</v>
      </c>
      <c r="P30" s="2" t="s">
        <v>91</v>
      </c>
      <c r="Q30" s="2"/>
      <c r="R30" s="2">
        <v>120</v>
      </c>
      <c r="S30" s="3" t="s">
        <v>129</v>
      </c>
      <c r="T30" s="2"/>
      <c r="U30" s="2">
        <v>1</v>
      </c>
      <c r="V30" s="395"/>
      <c r="W30" s="106">
        <v>125.5</v>
      </c>
      <c r="X30" s="41" t="s">
        <v>25</v>
      </c>
      <c r="Y30" s="42">
        <v>2.6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" customHeight="1">
      <c r="B31" s="40">
        <v>26</v>
      </c>
      <c r="C31" s="393"/>
      <c r="D31" s="2" t="s">
        <v>96</v>
      </c>
      <c r="E31" s="2"/>
      <c r="F31" s="2">
        <v>50</v>
      </c>
      <c r="G31" s="2"/>
      <c r="H31" s="3"/>
      <c r="I31" s="2"/>
      <c r="J31" s="2" t="s">
        <v>271</v>
      </c>
      <c r="K31" s="2"/>
      <c r="L31" s="2">
        <v>30</v>
      </c>
      <c r="M31" s="127" t="s">
        <v>66</v>
      </c>
      <c r="N31" s="128"/>
      <c r="O31" s="127">
        <v>30</v>
      </c>
      <c r="P31" s="2"/>
      <c r="Q31" s="2"/>
      <c r="R31" s="2"/>
      <c r="S31" s="3" t="s">
        <v>380</v>
      </c>
      <c r="T31" s="2"/>
      <c r="U31" s="2">
        <v>5</v>
      </c>
      <c r="V31" s="395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" customHeight="1">
      <c r="B32" s="40" t="s">
        <v>10</v>
      </c>
      <c r="C32" s="393"/>
      <c r="D32" s="50"/>
      <c r="E32" s="50"/>
      <c r="F32" s="2"/>
      <c r="G32" s="65"/>
      <c r="H32" s="133"/>
      <c r="I32" s="129"/>
      <c r="J32" s="2" t="s">
        <v>379</v>
      </c>
      <c r="K32" s="2"/>
      <c r="L32" s="2">
        <v>5</v>
      </c>
      <c r="M32" s="128" t="s">
        <v>63</v>
      </c>
      <c r="N32" s="127"/>
      <c r="O32" s="128">
        <v>10</v>
      </c>
      <c r="P32" s="2"/>
      <c r="Q32" s="50"/>
      <c r="R32" s="2"/>
      <c r="S32" s="2" t="s">
        <v>145</v>
      </c>
      <c r="T32" s="3"/>
      <c r="U32" s="2">
        <v>1</v>
      </c>
      <c r="V32" s="395"/>
      <c r="W32" s="102">
        <v>25.5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" customHeight="1">
      <c r="B33" s="397" t="s">
        <v>85</v>
      </c>
      <c r="C33" s="393"/>
      <c r="D33" s="50"/>
      <c r="E33" s="50"/>
      <c r="F33" s="2"/>
      <c r="G33" s="2"/>
      <c r="H33" s="2"/>
      <c r="I33" s="2"/>
      <c r="J33" s="3"/>
      <c r="K33" s="3"/>
      <c r="L33" s="3"/>
      <c r="M33" s="128" t="s">
        <v>72</v>
      </c>
      <c r="N33" s="127"/>
      <c r="O33" s="128">
        <v>10</v>
      </c>
      <c r="P33" s="2"/>
      <c r="Q33" s="50"/>
      <c r="R33" s="2"/>
      <c r="S33" s="3"/>
      <c r="T33" s="50"/>
      <c r="U33" s="2"/>
      <c r="V33" s="395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" customHeight="1">
      <c r="B34" s="397"/>
      <c r="C34" s="393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395"/>
      <c r="W34" s="102">
        <v>31.6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95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96"/>
      <c r="W36" s="103">
        <f>W30*4+W34*4+W32*9</f>
        <v>857.9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" customHeight="1">
      <c r="B37" s="34">
        <v>12</v>
      </c>
      <c r="C37" s="393"/>
      <c r="D37" s="35" t="str">
        <f>'108.12月菜單'!R30</f>
        <v>香Q米飯</v>
      </c>
      <c r="E37" s="35" t="s">
        <v>105</v>
      </c>
      <c r="F37" s="35"/>
      <c r="G37" s="35" t="str">
        <f>'108.12月菜單'!R31</f>
        <v>鳳梨肉丁</v>
      </c>
      <c r="H37" s="35" t="s">
        <v>61</v>
      </c>
      <c r="I37" s="35"/>
      <c r="J37" s="35" t="str">
        <f>'108.12月菜單'!R32</f>
        <v>吻魚洋蔥蛋(海)</v>
      </c>
      <c r="K37" s="35" t="s">
        <v>50</v>
      </c>
      <c r="L37" s="35"/>
      <c r="M37" s="35" t="str">
        <f>'108.12月菜單'!R33</f>
        <v>鹽酥雞雙拼(炸)</v>
      </c>
      <c r="N37" s="35" t="s">
        <v>293</v>
      </c>
      <c r="O37" s="35"/>
      <c r="P37" s="35" t="str">
        <f>'108.12月菜單'!R34</f>
        <v>深色蔬菜</v>
      </c>
      <c r="Q37" s="35" t="s">
        <v>107</v>
      </c>
      <c r="R37" s="35"/>
      <c r="S37" s="35" t="str">
        <f>'108.12月菜單'!R35</f>
        <v>蘿蔔湯</v>
      </c>
      <c r="T37" s="35" t="s">
        <v>106</v>
      </c>
      <c r="U37" s="35"/>
      <c r="V37" s="394"/>
      <c r="W37" s="36" t="s">
        <v>44</v>
      </c>
      <c r="X37" s="37" t="s">
        <v>19</v>
      </c>
      <c r="Y37" s="38">
        <v>6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" customHeight="1">
      <c r="B38" s="40" t="s">
        <v>8</v>
      </c>
      <c r="C38" s="393"/>
      <c r="D38" s="2" t="s">
        <v>24</v>
      </c>
      <c r="E38" s="2"/>
      <c r="F38" s="2">
        <v>120</v>
      </c>
      <c r="G38" s="65" t="s">
        <v>381</v>
      </c>
      <c r="H38" s="130"/>
      <c r="I38" s="129">
        <v>20</v>
      </c>
      <c r="J38" s="2" t="s">
        <v>382</v>
      </c>
      <c r="K38" s="2" t="s">
        <v>136</v>
      </c>
      <c r="L38" s="2">
        <v>5</v>
      </c>
      <c r="M38" s="2" t="s">
        <v>119</v>
      </c>
      <c r="N38" s="2"/>
      <c r="O38" s="2">
        <v>40</v>
      </c>
      <c r="P38" s="2" t="s">
        <v>103</v>
      </c>
      <c r="Q38" s="3"/>
      <c r="R38" s="2">
        <v>120</v>
      </c>
      <c r="S38" s="3" t="s">
        <v>69</v>
      </c>
      <c r="T38" s="2"/>
      <c r="U38" s="2">
        <v>40</v>
      </c>
      <c r="V38" s="395"/>
      <c r="W38" s="106">
        <v>116.5</v>
      </c>
      <c r="X38" s="41" t="s">
        <v>25</v>
      </c>
      <c r="Y38" s="42">
        <v>2.6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" customHeight="1">
      <c r="B39" s="40">
        <v>27</v>
      </c>
      <c r="C39" s="393"/>
      <c r="D39" s="3"/>
      <c r="E39" s="3"/>
      <c r="F39" s="2"/>
      <c r="G39" s="2" t="s">
        <v>271</v>
      </c>
      <c r="H39" s="3"/>
      <c r="I39" s="2">
        <v>50</v>
      </c>
      <c r="J39" s="128" t="s">
        <v>63</v>
      </c>
      <c r="K39" s="127"/>
      <c r="L39" s="128">
        <v>35</v>
      </c>
      <c r="M39" s="2" t="s">
        <v>414</v>
      </c>
      <c r="N39" s="2"/>
      <c r="O39" s="2">
        <v>20</v>
      </c>
      <c r="P39" s="2"/>
      <c r="Q39" s="3"/>
      <c r="R39" s="2"/>
      <c r="S39" s="3"/>
      <c r="T39" s="2"/>
      <c r="U39" s="2"/>
      <c r="V39" s="395"/>
      <c r="W39" s="45" t="s">
        <v>46</v>
      </c>
      <c r="X39" s="46" t="s">
        <v>27</v>
      </c>
      <c r="Y39" s="42">
        <v>2.2999999999999998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" customHeight="1">
      <c r="B40" s="40" t="s">
        <v>10</v>
      </c>
      <c r="C40" s="393"/>
      <c r="D40" s="3"/>
      <c r="E40" s="3"/>
      <c r="F40" s="2"/>
      <c r="G40" s="2"/>
      <c r="H40" s="3"/>
      <c r="I40" s="2"/>
      <c r="J40" s="2" t="s">
        <v>383</v>
      </c>
      <c r="K40" s="2"/>
      <c r="L40" s="2">
        <v>30</v>
      </c>
      <c r="M40" s="2"/>
      <c r="N40" s="3"/>
      <c r="O40" s="2"/>
      <c r="P40" s="2"/>
      <c r="Q40" s="3"/>
      <c r="R40" s="2"/>
      <c r="S40" s="2"/>
      <c r="T40" s="3"/>
      <c r="U40" s="2"/>
      <c r="V40" s="395"/>
      <c r="W40" s="102">
        <v>28</v>
      </c>
      <c r="X40" s="46" t="s">
        <v>30</v>
      </c>
      <c r="Y40" s="42">
        <v>3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" customHeight="1">
      <c r="B41" s="397" t="s">
        <v>100</v>
      </c>
      <c r="C41" s="393"/>
      <c r="D41" s="3"/>
      <c r="E41" s="3"/>
      <c r="F41" s="2"/>
      <c r="G41" s="2"/>
      <c r="H41" s="3"/>
      <c r="I41" s="2"/>
      <c r="J41" s="2"/>
      <c r="K41" s="2"/>
      <c r="L41" s="2"/>
      <c r="M41" s="128"/>
      <c r="N41" s="127"/>
      <c r="O41" s="128"/>
      <c r="P41" s="2"/>
      <c r="Q41" s="3"/>
      <c r="R41" s="2"/>
      <c r="S41" s="3"/>
      <c r="T41" s="3"/>
      <c r="U41" s="3"/>
      <c r="V41" s="395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" customHeight="1">
      <c r="B42" s="397"/>
      <c r="C42" s="393"/>
      <c r="D42" s="5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3"/>
      <c r="T42" s="50"/>
      <c r="U42" s="3"/>
      <c r="V42" s="395"/>
      <c r="W42" s="102">
        <v>32.5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6"/>
    </row>
    <row r="43" spans="2:33" ht="27.9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395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" customHeight="1" thickBot="1">
      <c r="B44" s="164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96"/>
      <c r="W44" s="103">
        <f>W38*4+W42*4+W40*9</f>
        <v>848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91"/>
      <c r="E46" s="391"/>
      <c r="F46" s="402"/>
      <c r="G46" s="402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5" zoomScale="60" workbookViewId="0">
      <selection activeCell="I8" sqref="I8"/>
    </sheetView>
  </sheetViews>
  <sheetFormatPr defaultColWidth="9" defaultRowHeight="21"/>
  <cols>
    <col min="1" max="1" width="1.88671875" style="44" customWidth="1"/>
    <col min="2" max="2" width="4.88671875" style="82" customWidth="1"/>
    <col min="3" max="3" width="0" style="44" hidden="1" customWidth="1"/>
    <col min="4" max="4" width="18.6640625" style="44" customWidth="1"/>
    <col min="5" max="5" width="5.6640625" style="83" customWidth="1"/>
    <col min="6" max="6" width="9.6640625" style="44" customWidth="1"/>
    <col min="7" max="7" width="18.6640625" style="44" customWidth="1"/>
    <col min="8" max="8" width="5.6640625" style="83" customWidth="1"/>
    <col min="9" max="9" width="9.6640625" style="44" customWidth="1"/>
    <col min="10" max="10" width="18.6640625" style="44" customWidth="1"/>
    <col min="11" max="11" width="5.6640625" style="83" customWidth="1"/>
    <col min="12" max="12" width="9.6640625" style="44" customWidth="1"/>
    <col min="13" max="13" width="18.6640625" style="44" customWidth="1"/>
    <col min="14" max="14" width="5.6640625" style="83" customWidth="1"/>
    <col min="15" max="15" width="9.6640625" style="44" customWidth="1"/>
    <col min="16" max="16" width="18.6640625" style="44" customWidth="1"/>
    <col min="17" max="17" width="5.6640625" style="83" customWidth="1"/>
    <col min="18" max="18" width="9.6640625" style="44" customWidth="1"/>
    <col min="19" max="19" width="18.6640625" style="44" customWidth="1"/>
    <col min="20" max="20" width="5.6640625" style="83" customWidth="1"/>
    <col min="21" max="21" width="9.6640625" style="44" customWidth="1"/>
    <col min="22" max="22" width="5.21875" style="91" customWidth="1"/>
    <col min="23" max="23" width="11.77734375" style="88" customWidth="1"/>
    <col min="24" max="24" width="11.21875" style="89" customWidth="1"/>
    <col min="25" max="25" width="6.6640625" style="92" customWidth="1"/>
    <col min="26" max="26" width="6.6640625" style="44" customWidth="1"/>
    <col min="27" max="27" width="6" style="18" hidden="1" customWidth="1"/>
    <col min="28" max="28" width="5.44140625" style="19" hidden="1" customWidth="1"/>
    <col min="29" max="29" width="7.77734375" style="18" hidden="1" customWidth="1"/>
    <col min="30" max="30" width="8" style="18" hidden="1" customWidth="1"/>
    <col min="31" max="31" width="7.88671875" style="18" hidden="1" customWidth="1"/>
    <col min="32" max="32" width="7.44140625" style="18" hidden="1" customWidth="1"/>
    <col min="33" max="33" width="9" style="18"/>
    <col min="34" max="16384" width="9" style="44"/>
  </cols>
  <sheetData>
    <row r="1" spans="2:33" s="5" customFormat="1" ht="39">
      <c r="B1" s="399" t="s">
        <v>425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136"/>
      <c r="I2" s="4"/>
      <c r="J2" s="4"/>
      <c r="K2" s="136"/>
      <c r="L2" s="4"/>
      <c r="M2" s="4"/>
      <c r="N2" s="136"/>
      <c r="O2" s="4"/>
      <c r="P2" s="4"/>
      <c r="Q2" s="136"/>
      <c r="R2" s="4"/>
      <c r="S2" s="4"/>
      <c r="T2" s="136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100.2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4"/>
    </row>
    <row r="5" spans="2:33" s="39" customFormat="1" ht="65.099999999999994" customHeight="1">
      <c r="B5" s="34">
        <v>12</v>
      </c>
      <c r="C5" s="393"/>
      <c r="D5" s="35" t="str">
        <f>'108.12月菜單'!B39</f>
        <v>香Q米飯</v>
      </c>
      <c r="E5" s="35" t="s">
        <v>60</v>
      </c>
      <c r="F5" s="1" t="s">
        <v>16</v>
      </c>
      <c r="G5" s="35" t="str">
        <f>'108.12月菜單'!B40</f>
        <v>韓式肉片</v>
      </c>
      <c r="H5" s="35" t="s">
        <v>146</v>
      </c>
      <c r="I5" s="1" t="s">
        <v>16</v>
      </c>
      <c r="J5" s="35" t="str">
        <f>'108.12月菜單'!B41</f>
        <v>魚條(海)(炸)</v>
      </c>
      <c r="K5" s="35" t="s">
        <v>424</v>
      </c>
      <c r="L5" s="1" t="s">
        <v>16</v>
      </c>
      <c r="M5" s="35" t="str">
        <f>'108.12月菜單'!B42</f>
        <v>玉米蛋</v>
      </c>
      <c r="N5" s="35" t="s">
        <v>115</v>
      </c>
      <c r="O5" s="1" t="s">
        <v>16</v>
      </c>
      <c r="P5" s="35" t="str">
        <f>'108.12月菜單'!B43</f>
        <v>深色蔬菜</v>
      </c>
      <c r="Q5" s="35" t="s">
        <v>62</v>
      </c>
      <c r="R5" s="1" t="s">
        <v>16</v>
      </c>
      <c r="S5" s="35" t="str">
        <f>'108.12月菜單'!B44</f>
        <v>味噌海芽湯</v>
      </c>
      <c r="T5" s="35" t="s">
        <v>61</v>
      </c>
      <c r="U5" s="1" t="s">
        <v>16</v>
      </c>
      <c r="V5" s="394"/>
      <c r="W5" s="36" t="s">
        <v>44</v>
      </c>
      <c r="X5" s="37" t="s">
        <v>19</v>
      </c>
      <c r="Y5" s="38">
        <v>6.6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5"/>
    </row>
    <row r="6" spans="2:33" ht="27.9" customHeight="1">
      <c r="B6" s="40" t="s">
        <v>8</v>
      </c>
      <c r="C6" s="393"/>
      <c r="D6" s="2" t="s">
        <v>74</v>
      </c>
      <c r="E6" s="3"/>
      <c r="F6" s="2">
        <v>120</v>
      </c>
      <c r="G6" s="2" t="s">
        <v>66</v>
      </c>
      <c r="H6" s="2"/>
      <c r="I6" s="2">
        <v>50</v>
      </c>
      <c r="J6" s="2" t="s">
        <v>415</v>
      </c>
      <c r="K6" s="2" t="s">
        <v>416</v>
      </c>
      <c r="L6" s="2">
        <v>60</v>
      </c>
      <c r="M6" s="3" t="s">
        <v>417</v>
      </c>
      <c r="N6" s="2"/>
      <c r="O6" s="2">
        <v>30</v>
      </c>
      <c r="P6" s="2" t="s">
        <v>75</v>
      </c>
      <c r="Q6" s="2"/>
      <c r="R6" s="2">
        <v>120</v>
      </c>
      <c r="S6" s="3" t="s">
        <v>122</v>
      </c>
      <c r="T6" s="2"/>
      <c r="U6" s="2">
        <v>1</v>
      </c>
      <c r="V6" s="395"/>
      <c r="W6" s="106">
        <v>124</v>
      </c>
      <c r="X6" s="41" t="s">
        <v>25</v>
      </c>
      <c r="Y6" s="42">
        <v>2.6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6"/>
    </row>
    <row r="7" spans="2:33" ht="27.9" customHeight="1">
      <c r="B7" s="40">
        <v>30</v>
      </c>
      <c r="C7" s="393"/>
      <c r="D7" s="2"/>
      <c r="E7" s="3"/>
      <c r="F7" s="2"/>
      <c r="G7" s="2" t="s">
        <v>72</v>
      </c>
      <c r="H7" s="2"/>
      <c r="I7" s="2">
        <v>45</v>
      </c>
      <c r="J7" s="2"/>
      <c r="K7" s="2"/>
      <c r="L7" s="2"/>
      <c r="M7" s="3" t="s">
        <v>418</v>
      </c>
      <c r="N7" s="2"/>
      <c r="O7" s="2">
        <v>35</v>
      </c>
      <c r="P7" s="2"/>
      <c r="Q7" s="2"/>
      <c r="R7" s="2"/>
      <c r="S7" s="3" t="s">
        <v>123</v>
      </c>
      <c r="T7" s="2"/>
      <c r="U7" s="2">
        <v>5</v>
      </c>
      <c r="V7" s="395"/>
      <c r="W7" s="45" t="s">
        <v>46</v>
      </c>
      <c r="X7" s="46" t="s">
        <v>27</v>
      </c>
      <c r="Y7" s="42">
        <v>2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5"/>
    </row>
    <row r="8" spans="2:33" ht="27.9" customHeight="1">
      <c r="B8" s="40" t="s">
        <v>10</v>
      </c>
      <c r="C8" s="393"/>
      <c r="D8" s="2"/>
      <c r="E8" s="3"/>
      <c r="F8" s="2"/>
      <c r="G8" s="2" t="s">
        <v>331</v>
      </c>
      <c r="H8" s="50"/>
      <c r="I8" s="2">
        <v>1</v>
      </c>
      <c r="J8" s="2"/>
      <c r="K8" s="50"/>
      <c r="L8" s="2"/>
      <c r="M8" s="3" t="s">
        <v>419</v>
      </c>
      <c r="N8" s="2"/>
      <c r="O8" s="2">
        <v>5</v>
      </c>
      <c r="P8" s="2"/>
      <c r="Q8" s="50"/>
      <c r="R8" s="2"/>
      <c r="S8" s="3" t="s">
        <v>124</v>
      </c>
      <c r="T8" s="2"/>
      <c r="U8" s="2">
        <v>1</v>
      </c>
      <c r="V8" s="395"/>
      <c r="W8" s="102">
        <v>25.5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6"/>
    </row>
    <row r="9" spans="2:33" ht="27.9" customHeight="1">
      <c r="B9" s="397" t="s">
        <v>241</v>
      </c>
      <c r="C9" s="393"/>
      <c r="D9" s="3"/>
      <c r="E9" s="3"/>
      <c r="F9" s="3"/>
      <c r="G9" s="2" t="s">
        <v>374</v>
      </c>
      <c r="H9" s="50"/>
      <c r="I9" s="2">
        <v>1</v>
      </c>
      <c r="J9" s="2"/>
      <c r="K9" s="50"/>
      <c r="L9" s="2"/>
      <c r="M9" s="3" t="s">
        <v>420</v>
      </c>
      <c r="N9" s="2"/>
      <c r="O9" s="2">
        <v>5</v>
      </c>
      <c r="P9" s="2"/>
      <c r="Q9" s="50"/>
      <c r="R9" s="2"/>
      <c r="S9" s="3"/>
      <c r="T9" s="2"/>
      <c r="U9" s="2"/>
      <c r="V9" s="395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5"/>
    </row>
    <row r="10" spans="2:33" ht="27.9" customHeight="1">
      <c r="B10" s="397"/>
      <c r="C10" s="393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395"/>
      <c r="W10" s="102">
        <v>33.4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6"/>
    </row>
    <row r="11" spans="2:33" ht="27.9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395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5"/>
    </row>
    <row r="12" spans="2:33" ht="27.9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396"/>
      <c r="W12" s="103">
        <f>W6*4+W10*4+W8*9</f>
        <v>859.1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7"/>
    </row>
    <row r="13" spans="2:33" s="39" customFormat="1" ht="27.9" customHeight="1">
      <c r="B13" s="34">
        <v>12</v>
      </c>
      <c r="C13" s="393"/>
      <c r="D13" s="35" t="str">
        <f>'108.12月菜單'!F39</f>
        <v>小米飯</v>
      </c>
      <c r="E13" s="35" t="s">
        <v>15</v>
      </c>
      <c r="F13" s="35"/>
      <c r="G13" s="35" t="str">
        <f>'108.12月菜單'!F40</f>
        <v>香酥雞翅(炸)</v>
      </c>
      <c r="H13" s="35" t="s">
        <v>293</v>
      </c>
      <c r="I13" s="35"/>
      <c r="J13" s="35" t="str">
        <f>'108.12月菜單'!F41</f>
        <v>瓜仔肉(醃)</v>
      </c>
      <c r="K13" s="35" t="s">
        <v>61</v>
      </c>
      <c r="L13" s="35"/>
      <c r="M13" s="35" t="str">
        <f>'108.12月菜單'!F42</f>
        <v>什錦關東煮(豆)</v>
      </c>
      <c r="N13" s="35" t="s">
        <v>17</v>
      </c>
      <c r="O13" s="35"/>
      <c r="P13" s="35" t="str">
        <f>'108.12月菜單'!F43</f>
        <v>淺色蔬菜</v>
      </c>
      <c r="Q13" s="35" t="s">
        <v>18</v>
      </c>
      <c r="R13" s="35"/>
      <c r="S13" s="35" t="str">
        <f>'108.12月菜單'!F44</f>
        <v>蔬菜蛋花湯</v>
      </c>
      <c r="T13" s="35" t="s">
        <v>17</v>
      </c>
      <c r="U13" s="35"/>
      <c r="V13" s="394"/>
      <c r="W13" s="36" t="s">
        <v>44</v>
      </c>
      <c r="X13" s="37" t="s">
        <v>19</v>
      </c>
      <c r="Y13" s="38">
        <v>6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5"/>
    </row>
    <row r="14" spans="2:33" ht="27.9" customHeight="1">
      <c r="B14" s="40" t="s">
        <v>8</v>
      </c>
      <c r="C14" s="393"/>
      <c r="D14" s="2" t="s">
        <v>74</v>
      </c>
      <c r="E14" s="2"/>
      <c r="F14" s="2">
        <v>80</v>
      </c>
      <c r="G14" s="2" t="s">
        <v>343</v>
      </c>
      <c r="H14" s="2"/>
      <c r="I14" s="2">
        <v>70</v>
      </c>
      <c r="J14" s="2" t="s">
        <v>327</v>
      </c>
      <c r="K14" s="2" t="s">
        <v>278</v>
      </c>
      <c r="L14" s="2">
        <v>30</v>
      </c>
      <c r="M14" s="2" t="s">
        <v>384</v>
      </c>
      <c r="N14" s="3"/>
      <c r="O14" s="2">
        <v>20</v>
      </c>
      <c r="P14" s="2" t="s">
        <v>75</v>
      </c>
      <c r="Q14" s="2"/>
      <c r="R14" s="2">
        <v>120</v>
      </c>
      <c r="S14" s="2" t="s">
        <v>421</v>
      </c>
      <c r="T14" s="2"/>
      <c r="U14" s="2">
        <v>20</v>
      </c>
      <c r="V14" s="395"/>
      <c r="W14" s="106">
        <v>116</v>
      </c>
      <c r="X14" s="41" t="s">
        <v>25</v>
      </c>
      <c r="Y14" s="42">
        <v>2.6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6"/>
    </row>
    <row r="15" spans="2:33" ht="27.9" customHeight="1">
      <c r="B15" s="40">
        <v>31</v>
      </c>
      <c r="C15" s="393"/>
      <c r="D15" s="2" t="s">
        <v>386</v>
      </c>
      <c r="E15" s="2"/>
      <c r="F15" s="2">
        <v>40</v>
      </c>
      <c r="G15" s="2"/>
      <c r="H15" s="2"/>
      <c r="I15" s="2"/>
      <c r="J15" s="3" t="s">
        <v>271</v>
      </c>
      <c r="K15" s="50"/>
      <c r="L15" s="2">
        <v>40</v>
      </c>
      <c r="M15" s="2" t="s">
        <v>385</v>
      </c>
      <c r="N15" s="2" t="s">
        <v>349</v>
      </c>
      <c r="O15" s="2">
        <v>20</v>
      </c>
      <c r="P15" s="2"/>
      <c r="Q15" s="2"/>
      <c r="R15" s="2"/>
      <c r="S15" s="2" t="s">
        <v>395</v>
      </c>
      <c r="T15" s="2"/>
      <c r="U15" s="2">
        <v>10</v>
      </c>
      <c r="V15" s="395"/>
      <c r="W15" s="45" t="s">
        <v>46</v>
      </c>
      <c r="X15" s="46" t="s">
        <v>27</v>
      </c>
      <c r="Y15" s="42">
        <v>2.2000000000000002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5"/>
    </row>
    <row r="16" spans="2:33" ht="27.9" customHeight="1">
      <c r="B16" s="40" t="s">
        <v>10</v>
      </c>
      <c r="C16" s="393"/>
      <c r="D16" s="50"/>
      <c r="E16" s="50"/>
      <c r="F16" s="2"/>
      <c r="G16" s="2"/>
      <c r="H16" s="50"/>
      <c r="I16" s="2"/>
      <c r="J16" s="2"/>
      <c r="K16" s="50"/>
      <c r="L16" s="2"/>
      <c r="M16" s="2" t="s">
        <v>376</v>
      </c>
      <c r="N16" s="50"/>
      <c r="O16" s="2">
        <v>20</v>
      </c>
      <c r="P16" s="2"/>
      <c r="Q16" s="50"/>
      <c r="R16" s="2"/>
      <c r="S16" s="2" t="s">
        <v>274</v>
      </c>
      <c r="T16" s="50"/>
      <c r="U16" s="2">
        <v>5</v>
      </c>
      <c r="V16" s="395"/>
      <c r="W16" s="102">
        <v>28</v>
      </c>
      <c r="X16" s="46" t="s">
        <v>30</v>
      </c>
      <c r="Y16" s="42">
        <v>3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6"/>
    </row>
    <row r="17" spans="2:33" ht="27.9" customHeight="1">
      <c r="B17" s="397" t="s">
        <v>38</v>
      </c>
      <c r="C17" s="393"/>
      <c r="D17" s="50"/>
      <c r="E17" s="50"/>
      <c r="F17" s="2"/>
      <c r="G17" s="2"/>
      <c r="H17" s="50"/>
      <c r="I17" s="2"/>
      <c r="J17" s="2"/>
      <c r="K17" s="50"/>
      <c r="L17" s="2"/>
      <c r="M17" s="2"/>
      <c r="N17" s="50"/>
      <c r="O17" s="2"/>
      <c r="P17" s="2"/>
      <c r="Q17" s="50"/>
      <c r="R17" s="2"/>
      <c r="S17" s="2" t="s">
        <v>383</v>
      </c>
      <c r="T17" s="99"/>
      <c r="U17" s="2">
        <v>5</v>
      </c>
      <c r="V17" s="395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5"/>
    </row>
    <row r="18" spans="2:33" ht="27.9" customHeight="1">
      <c r="B18" s="397"/>
      <c r="C18" s="393"/>
      <c r="D18" s="50"/>
      <c r="E18" s="50"/>
      <c r="F18" s="2"/>
      <c r="G18" s="2"/>
      <c r="H18" s="50"/>
      <c r="I18" s="2"/>
      <c r="J18" s="2"/>
      <c r="K18" s="50"/>
      <c r="L18" s="2"/>
      <c r="M18" s="2"/>
      <c r="N18" s="50"/>
      <c r="O18" s="2"/>
      <c r="P18" s="2"/>
      <c r="Q18" s="50"/>
      <c r="R18" s="2"/>
      <c r="S18" s="2" t="s">
        <v>422</v>
      </c>
      <c r="T18" s="135"/>
      <c r="U18" s="135">
        <v>1</v>
      </c>
      <c r="V18" s="395"/>
      <c r="W18" s="102">
        <v>32.4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6"/>
    </row>
    <row r="19" spans="2:33" ht="27.9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395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5"/>
    </row>
    <row r="20" spans="2:33" ht="27.9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396"/>
      <c r="W20" s="103">
        <f>W14*4+W18*4+W16*9</f>
        <v>845.6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7"/>
    </row>
    <row r="21" spans="2:33" s="39" customFormat="1" ht="27.9" customHeight="1">
      <c r="B21" s="60"/>
      <c r="C21" s="393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94"/>
      <c r="W21" s="36"/>
      <c r="X21" s="37"/>
      <c r="Y21" s="38"/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5"/>
    </row>
    <row r="22" spans="2:33" s="65" customFormat="1" ht="27.75" customHeight="1">
      <c r="B22" s="61"/>
      <c r="C22" s="393"/>
      <c r="D22" s="2"/>
      <c r="E22" s="3"/>
      <c r="F22" s="2"/>
      <c r="G22" s="2"/>
      <c r="H22" s="2"/>
      <c r="I22" s="2"/>
      <c r="J22" s="2"/>
      <c r="K22" s="2"/>
      <c r="L22" s="2"/>
      <c r="M22" s="2"/>
      <c r="N22" s="3"/>
      <c r="O22" s="2"/>
      <c r="P22" s="2"/>
      <c r="Q22" s="2"/>
      <c r="R22" s="2"/>
      <c r="S22" s="3"/>
      <c r="T22" s="2"/>
      <c r="U22" s="2"/>
      <c r="V22" s="395"/>
      <c r="W22" s="106"/>
      <c r="X22" s="41"/>
      <c r="Y22" s="42"/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6"/>
    </row>
    <row r="23" spans="2:33" s="65" customFormat="1" ht="27.9" customHeight="1">
      <c r="B23" s="61"/>
      <c r="C23" s="393"/>
      <c r="D23" s="2"/>
      <c r="E23" s="3"/>
      <c r="F23" s="2"/>
      <c r="G23" s="2"/>
      <c r="H23" s="2"/>
      <c r="I23" s="2"/>
      <c r="J23" s="2"/>
      <c r="K23" s="2"/>
      <c r="L23" s="2"/>
      <c r="M23" s="2"/>
      <c r="N23" s="3"/>
      <c r="O23" s="2"/>
      <c r="P23" s="2"/>
      <c r="Q23" s="2"/>
      <c r="R23" s="2"/>
      <c r="S23" s="2"/>
      <c r="T23" s="101"/>
      <c r="U23" s="2"/>
      <c r="V23" s="395"/>
      <c r="W23" s="45"/>
      <c r="X23" s="46"/>
      <c r="Y23" s="42"/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5"/>
    </row>
    <row r="24" spans="2:33" s="65" customFormat="1" ht="27.9" customHeight="1">
      <c r="B24" s="61"/>
      <c r="C24" s="393"/>
      <c r="D24" s="3"/>
      <c r="E24" s="3"/>
      <c r="F24" s="3"/>
      <c r="G24" s="2"/>
      <c r="H24" s="50"/>
      <c r="I24" s="2"/>
      <c r="J24" s="2"/>
      <c r="K24" s="2"/>
      <c r="L24" s="2"/>
      <c r="M24" s="2"/>
      <c r="N24" s="50"/>
      <c r="O24" s="2"/>
      <c r="P24" s="2"/>
      <c r="Q24" s="50"/>
      <c r="R24" s="2"/>
      <c r="S24" s="3"/>
      <c r="T24" s="2"/>
      <c r="U24" s="2"/>
      <c r="V24" s="395"/>
      <c r="W24" s="102"/>
      <c r="X24" s="46"/>
      <c r="Y24" s="42"/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6"/>
    </row>
    <row r="25" spans="2:33" s="65" customFormat="1" ht="27.9" customHeight="1">
      <c r="B25" s="398"/>
      <c r="C25" s="393"/>
      <c r="D25" s="3"/>
      <c r="E25" s="3"/>
      <c r="F25" s="3"/>
      <c r="G25" s="2"/>
      <c r="H25" s="50"/>
      <c r="I25" s="2"/>
      <c r="J25" s="2"/>
      <c r="K25" s="2"/>
      <c r="L25" s="2"/>
      <c r="M25" s="2"/>
      <c r="N25" s="50"/>
      <c r="O25" s="2"/>
      <c r="P25" s="2"/>
      <c r="Q25" s="50"/>
      <c r="R25" s="2"/>
      <c r="S25" s="2"/>
      <c r="T25" s="50"/>
      <c r="U25" s="2"/>
      <c r="V25" s="395"/>
      <c r="W25" s="45"/>
      <c r="X25" s="46"/>
      <c r="Y25" s="42"/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5"/>
    </row>
    <row r="26" spans="2:33" s="65" customFormat="1" ht="27.9" customHeight="1">
      <c r="B26" s="398"/>
      <c r="C26" s="393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99"/>
      <c r="U26" s="2"/>
      <c r="V26" s="395"/>
      <c r="W26" s="102"/>
      <c r="X26" s="94"/>
      <c r="Y26" s="51"/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6"/>
    </row>
    <row r="27" spans="2:33" s="65" customFormat="1" ht="27.9" customHeight="1">
      <c r="B27" s="72"/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395"/>
      <c r="W27" s="45"/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5"/>
    </row>
    <row r="28" spans="2:33" s="65" customFormat="1" ht="27.9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396"/>
      <c r="W28" s="103"/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7"/>
    </row>
    <row r="29" spans="2:33" s="39" customFormat="1" ht="27.9" customHeight="1">
      <c r="B29" s="34"/>
      <c r="C29" s="393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94"/>
      <c r="W29" s="36"/>
      <c r="X29" s="37"/>
      <c r="Y29" s="38"/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5"/>
    </row>
    <row r="30" spans="2:33" ht="27.9" customHeight="1">
      <c r="B30" s="40"/>
      <c r="C30" s="393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  <c r="O30" s="2"/>
      <c r="P30" s="2"/>
      <c r="Q30" s="2"/>
      <c r="R30" s="2"/>
      <c r="S30" s="2"/>
      <c r="T30" s="2"/>
      <c r="U30" s="2"/>
      <c r="V30" s="395"/>
      <c r="W30" s="106"/>
      <c r="X30" s="41"/>
      <c r="Y30" s="42"/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6"/>
    </row>
    <row r="31" spans="2:33" ht="27.9" customHeight="1">
      <c r="B31" s="40"/>
      <c r="C31" s="393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  <c r="O31" s="2"/>
      <c r="P31" s="2"/>
      <c r="Q31" s="2"/>
      <c r="R31" s="2"/>
      <c r="S31" s="2"/>
      <c r="T31" s="50"/>
      <c r="U31" s="2"/>
      <c r="V31" s="395"/>
      <c r="W31" s="45"/>
      <c r="X31" s="46"/>
      <c r="Y31" s="42"/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5"/>
    </row>
    <row r="32" spans="2:33" ht="27.9" customHeight="1">
      <c r="B32" s="40"/>
      <c r="C32" s="393"/>
      <c r="D32" s="50"/>
      <c r="E32" s="50"/>
      <c r="F32" s="2"/>
      <c r="G32" s="2"/>
      <c r="H32" s="50"/>
      <c r="I32" s="2"/>
      <c r="J32" s="2"/>
      <c r="K32" s="50"/>
      <c r="L32" s="2"/>
      <c r="M32" s="2"/>
      <c r="N32" s="3"/>
      <c r="O32" s="2"/>
      <c r="P32" s="2"/>
      <c r="Q32" s="50"/>
      <c r="R32" s="2"/>
      <c r="S32" s="2"/>
      <c r="T32" s="50"/>
      <c r="U32" s="2"/>
      <c r="V32" s="395"/>
      <c r="W32" s="102"/>
      <c r="X32" s="46"/>
      <c r="Y32" s="42"/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6"/>
    </row>
    <row r="33" spans="2:33" ht="27.9" customHeight="1">
      <c r="B33" s="397"/>
      <c r="C33" s="393"/>
      <c r="D33" s="50"/>
      <c r="E33" s="50"/>
      <c r="F33" s="2"/>
      <c r="G33" s="2"/>
      <c r="H33" s="50"/>
      <c r="I33" s="2"/>
      <c r="J33" s="2"/>
      <c r="K33" s="50"/>
      <c r="L33" s="2"/>
      <c r="M33" s="2"/>
      <c r="N33" s="3"/>
      <c r="O33" s="2"/>
      <c r="P33" s="2"/>
      <c r="Q33" s="50"/>
      <c r="R33" s="2"/>
      <c r="S33" s="2"/>
      <c r="T33" s="50"/>
      <c r="U33" s="2"/>
      <c r="V33" s="395"/>
      <c r="W33" s="45"/>
      <c r="X33" s="46"/>
      <c r="Y33" s="42"/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5"/>
    </row>
    <row r="34" spans="2:33" ht="27.9" customHeight="1">
      <c r="B34" s="397"/>
      <c r="C34" s="393"/>
      <c r="D34" s="50"/>
      <c r="E34" s="50"/>
      <c r="F34" s="2"/>
      <c r="G34" s="2"/>
      <c r="H34" s="50"/>
      <c r="I34" s="2"/>
      <c r="J34" s="3"/>
      <c r="K34" s="50"/>
      <c r="L34" s="3"/>
      <c r="M34" s="3"/>
      <c r="N34" s="50"/>
      <c r="O34" s="2"/>
      <c r="P34" s="2"/>
      <c r="Q34" s="50"/>
      <c r="R34" s="2"/>
      <c r="S34" s="3"/>
      <c r="T34" s="50"/>
      <c r="U34" s="2"/>
      <c r="V34" s="395"/>
      <c r="W34" s="102"/>
      <c r="X34" s="94"/>
      <c r="Y34" s="51"/>
      <c r="Z34" s="17"/>
      <c r="AA34" s="18" t="s">
        <v>35</v>
      </c>
      <c r="AB34" s="19">
        <v>1</v>
      </c>
      <c r="AE34" s="18">
        <f>AB34*15</f>
        <v>15</v>
      </c>
      <c r="AG34" s="106"/>
    </row>
    <row r="35" spans="2:33" ht="27.9" customHeight="1">
      <c r="B35" s="52"/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395"/>
      <c r="W35" s="45"/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5"/>
    </row>
    <row r="36" spans="2:33" ht="27.9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396"/>
      <c r="W36" s="103"/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7"/>
    </row>
    <row r="37" spans="2:33" s="39" customFormat="1" ht="27.9" customHeight="1">
      <c r="B37" s="34"/>
      <c r="C37" s="393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94"/>
      <c r="W37" s="36"/>
      <c r="X37" s="37"/>
      <c r="Y37" s="38"/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5"/>
    </row>
    <row r="38" spans="2:33" ht="27.9" customHeight="1">
      <c r="B38" s="40"/>
      <c r="C38" s="393"/>
      <c r="D38" s="3"/>
      <c r="E38" s="3"/>
      <c r="F38" s="2"/>
      <c r="G38" s="2"/>
      <c r="H38" s="3"/>
      <c r="I38" s="2"/>
      <c r="J38" s="128"/>
      <c r="K38" s="128"/>
      <c r="L38" s="128"/>
      <c r="M38" s="65"/>
      <c r="N38" s="170"/>
      <c r="O38" s="157"/>
      <c r="P38" s="2"/>
      <c r="Q38" s="3"/>
      <c r="R38" s="2"/>
      <c r="S38" s="2"/>
      <c r="T38" s="2"/>
      <c r="U38" s="2"/>
      <c r="V38" s="395"/>
      <c r="W38" s="106"/>
      <c r="X38" s="41"/>
      <c r="Y38" s="42"/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6"/>
    </row>
    <row r="39" spans="2:33" ht="27.9" customHeight="1">
      <c r="B39" s="40"/>
      <c r="C39" s="393"/>
      <c r="D39" s="3"/>
      <c r="E39" s="3"/>
      <c r="F39" s="2"/>
      <c r="G39" s="2"/>
      <c r="H39" s="3"/>
      <c r="I39" s="2"/>
      <c r="J39" s="128"/>
      <c r="K39" s="128"/>
      <c r="L39" s="128"/>
      <c r="M39" s="65"/>
      <c r="N39" s="165"/>
      <c r="O39" s="158"/>
      <c r="P39" s="2"/>
      <c r="Q39" s="3"/>
      <c r="R39" s="2"/>
      <c r="S39" s="2"/>
      <c r="T39" s="2"/>
      <c r="U39" s="2"/>
      <c r="V39" s="395"/>
      <c r="W39" s="45"/>
      <c r="X39" s="46"/>
      <c r="Y39" s="42"/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5"/>
    </row>
    <row r="40" spans="2:33" ht="27.9" customHeight="1">
      <c r="B40" s="40"/>
      <c r="C40" s="393"/>
      <c r="D40" s="3"/>
      <c r="E40" s="3"/>
      <c r="F40" s="2"/>
      <c r="G40" s="2"/>
      <c r="H40" s="3"/>
      <c r="I40" s="2"/>
      <c r="J40" s="2"/>
      <c r="K40" s="154"/>
      <c r="L40" s="128"/>
      <c r="M40" s="65"/>
      <c r="N40" s="159"/>
      <c r="O40" s="158"/>
      <c r="P40" s="2"/>
      <c r="Q40" s="3"/>
      <c r="R40" s="2"/>
      <c r="S40" s="2"/>
      <c r="T40" s="3"/>
      <c r="U40" s="2"/>
      <c r="V40" s="395"/>
      <c r="W40" s="102"/>
      <c r="X40" s="46"/>
      <c r="Y40" s="42"/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6"/>
    </row>
    <row r="41" spans="2:33" ht="27.9" customHeight="1">
      <c r="B41" s="397"/>
      <c r="C41" s="393"/>
      <c r="D41" s="3"/>
      <c r="E41" s="3"/>
      <c r="F41" s="2"/>
      <c r="G41" s="2"/>
      <c r="H41" s="3"/>
      <c r="I41" s="2"/>
      <c r="J41" s="3"/>
      <c r="K41" s="50"/>
      <c r="L41" s="3"/>
      <c r="M41" s="2"/>
      <c r="N41" s="50"/>
      <c r="O41" s="2"/>
      <c r="P41" s="2"/>
      <c r="Q41" s="3"/>
      <c r="R41" s="2"/>
      <c r="S41" s="3"/>
      <c r="T41" s="3"/>
      <c r="U41" s="3"/>
      <c r="V41" s="395"/>
      <c r="W41" s="45"/>
      <c r="X41" s="46"/>
      <c r="Y41" s="42"/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5"/>
    </row>
    <row r="42" spans="2:33" ht="27.9" customHeight="1">
      <c r="B42" s="397"/>
      <c r="C42" s="393"/>
      <c r="D42" s="50"/>
      <c r="E42" s="50"/>
      <c r="F42" s="2"/>
      <c r="G42" s="2"/>
      <c r="H42" s="50"/>
      <c r="I42" s="2"/>
      <c r="J42" s="3"/>
      <c r="K42" s="2"/>
      <c r="L42" s="3"/>
      <c r="M42" s="2"/>
      <c r="N42" s="50"/>
      <c r="O42" s="2"/>
      <c r="P42" s="2"/>
      <c r="Q42" s="50"/>
      <c r="R42" s="2"/>
      <c r="S42" s="3"/>
      <c r="T42" s="50"/>
      <c r="U42" s="3"/>
      <c r="V42" s="395"/>
      <c r="W42" s="102"/>
      <c r="X42" s="94"/>
      <c r="Y42" s="51"/>
      <c r="Z42" s="17"/>
      <c r="AA42" s="18" t="s">
        <v>35</v>
      </c>
      <c r="AE42" s="18">
        <f>AB42*15</f>
        <v>0</v>
      </c>
      <c r="AG42" s="106"/>
    </row>
    <row r="43" spans="2:33" ht="27.9" customHeight="1">
      <c r="B43" s="52"/>
      <c r="C43" s="53"/>
      <c r="D43" s="50"/>
      <c r="E43" s="50"/>
      <c r="F43" s="2"/>
      <c r="G43" s="2"/>
      <c r="H43" s="50"/>
      <c r="I43" s="2"/>
      <c r="J43" s="3"/>
      <c r="K43" s="50"/>
      <c r="L43" s="3"/>
      <c r="M43" s="131"/>
      <c r="N43" s="156"/>
      <c r="O43" s="2"/>
      <c r="P43" s="2"/>
      <c r="Q43" s="50"/>
      <c r="R43" s="2"/>
      <c r="S43" s="3"/>
      <c r="T43" s="50"/>
      <c r="U43" s="3"/>
      <c r="V43" s="395"/>
      <c r="W43" s="45"/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5"/>
    </row>
    <row r="44" spans="2:33" ht="27.9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396"/>
      <c r="W44" s="103"/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7"/>
    </row>
    <row r="45" spans="2:33" s="85" customFormat="1" ht="21.75" customHeight="1">
      <c r="B45" s="82"/>
      <c r="C45" s="18"/>
      <c r="D45" s="44"/>
      <c r="E45" s="83"/>
      <c r="F45" s="44"/>
      <c r="G45" s="44"/>
      <c r="H45" s="83"/>
      <c r="I45" s="44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84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5"/>
      <c r="D46" s="391"/>
      <c r="E46" s="391"/>
      <c r="F46" s="402"/>
      <c r="G46" s="402"/>
      <c r="H46" s="86"/>
      <c r="I46" s="18"/>
      <c r="J46" s="18"/>
      <c r="K46" s="86"/>
      <c r="L46" s="18"/>
      <c r="N46" s="86"/>
      <c r="O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108.12月菜單</vt:lpstr>
      <vt:lpstr>第一週明細</vt:lpstr>
      <vt:lpstr>第二週明細</vt:lpstr>
      <vt:lpstr>第三週明細</vt:lpstr>
      <vt:lpstr>第四週明細  </vt:lpstr>
      <vt:lpstr>第五週明細 </vt:lpstr>
    </vt:vector>
  </TitlesOfParts>
  <Company>TEST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20160612</cp:lastModifiedBy>
  <cp:lastPrinted>2019-11-25T02:00:18Z</cp:lastPrinted>
  <dcterms:created xsi:type="dcterms:W3CDTF">2013-10-17T10:44:48Z</dcterms:created>
  <dcterms:modified xsi:type="dcterms:W3CDTF">2019-11-25T02:00:29Z</dcterms:modified>
</cp:coreProperties>
</file>